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80" yWindow="1500" windowWidth="21795" windowHeight="7335"/>
  </bookViews>
  <sheets>
    <sheet name="C.2" sheetId="14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B.1" sheetId="15" r:id="rId12"/>
    <sheet name="B.2" sheetId="16" r:id="rId13"/>
    <sheet name="B.2.1" sheetId="17" r:id="rId14"/>
    <sheet name="B.2.2" sheetId="18" r:id="rId15"/>
    <sheet name="B.2.3" sheetId="19" r:id="rId16"/>
    <sheet name="B.2.4" sheetId="20" r:id="rId17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</definedNames>
  <calcPr calcId="145621"/>
</workbook>
</file>

<file path=xl/calcChain.xml><?xml version="1.0" encoding="utf-8"?>
<calcChain xmlns="http://schemas.openxmlformats.org/spreadsheetml/2006/main">
  <c r="K19" i="8" l="1"/>
  <c r="J19" i="8"/>
  <c r="I19" i="8"/>
  <c r="H19" i="8"/>
  <c r="G19" i="8"/>
  <c r="F19" i="8"/>
  <c r="E19" i="8"/>
  <c r="D19" i="8"/>
  <c r="C19" i="8"/>
  <c r="M81" i="20" l="1"/>
  <c r="L81" i="20"/>
  <c r="K81" i="20"/>
  <c r="K77" i="20" s="1"/>
  <c r="J81" i="20"/>
  <c r="I81" i="20"/>
  <c r="H81" i="20"/>
  <c r="G81" i="20"/>
  <c r="G77" i="20" s="1"/>
  <c r="F81" i="20"/>
  <c r="E81" i="20"/>
  <c r="M78" i="20"/>
  <c r="L78" i="20"/>
  <c r="L77" i="20" s="1"/>
  <c r="K78" i="20"/>
  <c r="J78" i="20"/>
  <c r="J77" i="20" s="1"/>
  <c r="I78" i="20"/>
  <c r="H78" i="20"/>
  <c r="H77" i="20" s="1"/>
  <c r="G78" i="20"/>
  <c r="F78" i="20"/>
  <c r="F77" i="20" s="1"/>
  <c r="E78" i="20"/>
  <c r="M77" i="20"/>
  <c r="I77" i="20"/>
  <c r="E77" i="20"/>
  <c r="M73" i="20"/>
  <c r="L73" i="20"/>
  <c r="K73" i="20"/>
  <c r="J73" i="20"/>
  <c r="I73" i="20"/>
  <c r="H73" i="20"/>
  <c r="G73" i="20"/>
  <c r="F73" i="20"/>
  <c r="E73" i="20"/>
  <c r="M68" i="20"/>
  <c r="L68" i="20"/>
  <c r="K68" i="20"/>
  <c r="K64" i="20" s="1"/>
  <c r="J68" i="20"/>
  <c r="I68" i="20"/>
  <c r="H68" i="20"/>
  <c r="G68" i="20"/>
  <c r="G64" i="20" s="1"/>
  <c r="F68" i="20"/>
  <c r="E68" i="20"/>
  <c r="M65" i="20"/>
  <c r="L65" i="20"/>
  <c r="L64" i="20" s="1"/>
  <c r="K65" i="20"/>
  <c r="J65" i="20"/>
  <c r="J64" i="20" s="1"/>
  <c r="I65" i="20"/>
  <c r="H65" i="20"/>
  <c r="H64" i="20" s="1"/>
  <c r="G65" i="20"/>
  <c r="F65" i="20"/>
  <c r="F64" i="20" s="1"/>
  <c r="E65" i="20"/>
  <c r="M64" i="20"/>
  <c r="I64" i="20"/>
  <c r="E64" i="20"/>
  <c r="M59" i="20"/>
  <c r="L59" i="20"/>
  <c r="K59" i="20"/>
  <c r="J59" i="20"/>
  <c r="I59" i="20"/>
  <c r="H59" i="20"/>
  <c r="G59" i="20"/>
  <c r="F59" i="20"/>
  <c r="E59" i="20"/>
  <c r="M56" i="20"/>
  <c r="L56" i="20"/>
  <c r="K56" i="20"/>
  <c r="K52" i="20" s="1"/>
  <c r="K51" i="20" s="1"/>
  <c r="J56" i="20"/>
  <c r="I56" i="20"/>
  <c r="H56" i="20"/>
  <c r="G56" i="20"/>
  <c r="G52" i="20" s="1"/>
  <c r="G51" i="20" s="1"/>
  <c r="F56" i="20"/>
  <c r="E56" i="20"/>
  <c r="M53" i="20"/>
  <c r="L53" i="20"/>
  <c r="L52" i="20" s="1"/>
  <c r="L51" i="20" s="1"/>
  <c r="K53" i="20"/>
  <c r="J53" i="20"/>
  <c r="J52" i="20" s="1"/>
  <c r="I53" i="20"/>
  <c r="H53" i="20"/>
  <c r="H52" i="20" s="1"/>
  <c r="H51" i="20" s="1"/>
  <c r="G53" i="20"/>
  <c r="F53" i="20"/>
  <c r="F52" i="20" s="1"/>
  <c r="E53" i="20"/>
  <c r="M52" i="20"/>
  <c r="M51" i="20" s="1"/>
  <c r="I52" i="20"/>
  <c r="I51" i="20" s="1"/>
  <c r="E52" i="20"/>
  <c r="E51" i="20" s="1"/>
  <c r="M47" i="20"/>
  <c r="L47" i="20"/>
  <c r="K47" i="20"/>
  <c r="J47" i="20"/>
  <c r="I47" i="20"/>
  <c r="H47" i="20"/>
  <c r="G47" i="20"/>
  <c r="F47" i="20"/>
  <c r="E47" i="20"/>
  <c r="M8" i="20"/>
  <c r="L8" i="20"/>
  <c r="L4" i="20" s="1"/>
  <c r="K8" i="20"/>
  <c r="J8" i="20"/>
  <c r="I8" i="20"/>
  <c r="H8" i="20"/>
  <c r="H4" i="20" s="1"/>
  <c r="G8" i="20"/>
  <c r="F8" i="20"/>
  <c r="E8" i="20"/>
  <c r="M5" i="20"/>
  <c r="M4" i="20" s="1"/>
  <c r="L5" i="20"/>
  <c r="K5" i="20"/>
  <c r="K4" i="20" s="1"/>
  <c r="J5" i="20"/>
  <c r="I5" i="20"/>
  <c r="I4" i="20" s="1"/>
  <c r="I92" i="20" s="1"/>
  <c r="H5" i="20"/>
  <c r="G5" i="20"/>
  <c r="G4" i="20" s="1"/>
  <c r="F5" i="20"/>
  <c r="E5" i="20"/>
  <c r="E4" i="20" s="1"/>
  <c r="J4" i="20"/>
  <c r="F4" i="20"/>
  <c r="M81" i="19"/>
  <c r="L81" i="19"/>
  <c r="L77" i="19" s="1"/>
  <c r="K81" i="19"/>
  <c r="J81" i="19"/>
  <c r="I81" i="19"/>
  <c r="H81" i="19"/>
  <c r="H77" i="19" s="1"/>
  <c r="G81" i="19"/>
  <c r="F81" i="19"/>
  <c r="E81" i="19"/>
  <c r="M78" i="19"/>
  <c r="M77" i="19" s="1"/>
  <c r="L78" i="19"/>
  <c r="K78" i="19"/>
  <c r="K77" i="19" s="1"/>
  <c r="J78" i="19"/>
  <c r="I78" i="19"/>
  <c r="I77" i="19" s="1"/>
  <c r="H78" i="19"/>
  <c r="G78" i="19"/>
  <c r="G77" i="19" s="1"/>
  <c r="F78" i="19"/>
  <c r="E78" i="19"/>
  <c r="E77" i="19" s="1"/>
  <c r="J77" i="19"/>
  <c r="F77" i="19"/>
  <c r="M73" i="19"/>
  <c r="L73" i="19"/>
  <c r="K73" i="19"/>
  <c r="J73" i="19"/>
  <c r="I73" i="19"/>
  <c r="H73" i="19"/>
  <c r="G73" i="19"/>
  <c r="F73" i="19"/>
  <c r="E73" i="19"/>
  <c r="M68" i="19"/>
  <c r="L68" i="19"/>
  <c r="L64" i="19" s="1"/>
  <c r="K68" i="19"/>
  <c r="J68" i="19"/>
  <c r="I68" i="19"/>
  <c r="H68" i="19"/>
  <c r="H64" i="19" s="1"/>
  <c r="G68" i="19"/>
  <c r="F68" i="19"/>
  <c r="E68" i="19"/>
  <c r="M65" i="19"/>
  <c r="M64" i="19" s="1"/>
  <c r="L65" i="19"/>
  <c r="K65" i="19"/>
  <c r="K64" i="19" s="1"/>
  <c r="J65" i="19"/>
  <c r="I65" i="19"/>
  <c r="I64" i="19" s="1"/>
  <c r="H65" i="19"/>
  <c r="G65" i="19"/>
  <c r="G64" i="19" s="1"/>
  <c r="F65" i="19"/>
  <c r="E65" i="19"/>
  <c r="E64" i="19" s="1"/>
  <c r="J64" i="19"/>
  <c r="F64" i="19"/>
  <c r="M59" i="19"/>
  <c r="L59" i="19"/>
  <c r="K59" i="19"/>
  <c r="J59" i="19"/>
  <c r="I59" i="19"/>
  <c r="H59" i="19"/>
  <c r="G59" i="19"/>
  <c r="F59" i="19"/>
  <c r="E59" i="19"/>
  <c r="M56" i="19"/>
  <c r="L56" i="19"/>
  <c r="L52" i="19" s="1"/>
  <c r="L51" i="19" s="1"/>
  <c r="K56" i="19"/>
  <c r="J56" i="19"/>
  <c r="I56" i="19"/>
  <c r="H56" i="19"/>
  <c r="H52" i="19" s="1"/>
  <c r="H51" i="19" s="1"/>
  <c r="G56" i="19"/>
  <c r="F56" i="19"/>
  <c r="E56" i="19"/>
  <c r="M53" i="19"/>
  <c r="M52" i="19" s="1"/>
  <c r="M51" i="19" s="1"/>
  <c r="L53" i="19"/>
  <c r="K53" i="19"/>
  <c r="K52" i="19" s="1"/>
  <c r="J53" i="19"/>
  <c r="I53" i="19"/>
  <c r="I52" i="19" s="1"/>
  <c r="I51" i="19" s="1"/>
  <c r="H53" i="19"/>
  <c r="G53" i="19"/>
  <c r="G52" i="19" s="1"/>
  <c r="F53" i="19"/>
  <c r="E53" i="19"/>
  <c r="E52" i="19" s="1"/>
  <c r="E51" i="19" s="1"/>
  <c r="J52" i="19"/>
  <c r="J51" i="19" s="1"/>
  <c r="F52" i="19"/>
  <c r="F51" i="19" s="1"/>
  <c r="M47" i="19"/>
  <c r="L47" i="19"/>
  <c r="K47" i="19"/>
  <c r="J47" i="19"/>
  <c r="I47" i="19"/>
  <c r="H47" i="19"/>
  <c r="G47" i="19"/>
  <c r="F47" i="19"/>
  <c r="E47" i="19"/>
  <c r="M8" i="19"/>
  <c r="M4" i="19" s="1"/>
  <c r="M92" i="19" s="1"/>
  <c r="L8" i="19"/>
  <c r="K8" i="19"/>
  <c r="J8" i="19"/>
  <c r="I8" i="19"/>
  <c r="I4" i="19" s="1"/>
  <c r="I92" i="19" s="1"/>
  <c r="H8" i="19"/>
  <c r="G8" i="19"/>
  <c r="F8" i="19"/>
  <c r="E8" i="19"/>
  <c r="E4" i="19" s="1"/>
  <c r="E92" i="19" s="1"/>
  <c r="M5" i="19"/>
  <c r="L5" i="19"/>
  <c r="L4" i="19" s="1"/>
  <c r="L92" i="19" s="1"/>
  <c r="K5" i="19"/>
  <c r="J5" i="19"/>
  <c r="J4" i="19" s="1"/>
  <c r="J92" i="19" s="1"/>
  <c r="I5" i="19"/>
  <c r="H5" i="19"/>
  <c r="H4" i="19" s="1"/>
  <c r="H92" i="19" s="1"/>
  <c r="G5" i="19"/>
  <c r="F5" i="19"/>
  <c r="F4" i="19" s="1"/>
  <c r="F92" i="19" s="1"/>
  <c r="E5" i="19"/>
  <c r="K4" i="19"/>
  <c r="G4" i="19"/>
  <c r="M81" i="18"/>
  <c r="M77" i="18" s="1"/>
  <c r="L81" i="18"/>
  <c r="K81" i="18"/>
  <c r="J81" i="18"/>
  <c r="I81" i="18"/>
  <c r="I77" i="18" s="1"/>
  <c r="H81" i="18"/>
  <c r="G81" i="18"/>
  <c r="F81" i="18"/>
  <c r="E81" i="18"/>
  <c r="E77" i="18" s="1"/>
  <c r="M78" i="18"/>
  <c r="L78" i="18"/>
  <c r="L77" i="18" s="1"/>
  <c r="K78" i="18"/>
  <c r="J78" i="18"/>
  <c r="J77" i="18" s="1"/>
  <c r="I78" i="18"/>
  <c r="H78" i="18"/>
  <c r="H77" i="18" s="1"/>
  <c r="G78" i="18"/>
  <c r="F78" i="18"/>
  <c r="F77" i="18" s="1"/>
  <c r="E78" i="18"/>
  <c r="K77" i="18"/>
  <c r="G77" i="18"/>
  <c r="M73" i="18"/>
  <c r="L73" i="18"/>
  <c r="K73" i="18"/>
  <c r="J73" i="18"/>
  <c r="I73" i="18"/>
  <c r="H73" i="18"/>
  <c r="G73" i="18"/>
  <c r="F73" i="18"/>
  <c r="E73" i="18"/>
  <c r="M68" i="18"/>
  <c r="M64" i="18" s="1"/>
  <c r="L68" i="18"/>
  <c r="K68" i="18"/>
  <c r="J68" i="18"/>
  <c r="I68" i="18"/>
  <c r="I64" i="18" s="1"/>
  <c r="H68" i="18"/>
  <c r="G68" i="18"/>
  <c r="F68" i="18"/>
  <c r="E68" i="18"/>
  <c r="E64" i="18" s="1"/>
  <c r="M65" i="18"/>
  <c r="L65" i="18"/>
  <c r="L64" i="18" s="1"/>
  <c r="K65" i="18"/>
  <c r="J65" i="18"/>
  <c r="J64" i="18" s="1"/>
  <c r="I65" i="18"/>
  <c r="H65" i="18"/>
  <c r="H64" i="18" s="1"/>
  <c r="G65" i="18"/>
  <c r="F65" i="18"/>
  <c r="F64" i="18" s="1"/>
  <c r="E65" i="18"/>
  <c r="K64" i="18"/>
  <c r="G64" i="18"/>
  <c r="M59" i="18"/>
  <c r="L59" i="18"/>
  <c r="K59" i="18"/>
  <c r="J59" i="18"/>
  <c r="I59" i="18"/>
  <c r="H59" i="18"/>
  <c r="G59" i="18"/>
  <c r="F59" i="18"/>
  <c r="E59" i="18"/>
  <c r="M56" i="18"/>
  <c r="M52" i="18" s="1"/>
  <c r="M51" i="18" s="1"/>
  <c r="L56" i="18"/>
  <c r="K56" i="18"/>
  <c r="J56" i="18"/>
  <c r="I56" i="18"/>
  <c r="I52" i="18" s="1"/>
  <c r="I51" i="18" s="1"/>
  <c r="H56" i="18"/>
  <c r="G56" i="18"/>
  <c r="F56" i="18"/>
  <c r="E56" i="18"/>
  <c r="E52" i="18" s="1"/>
  <c r="E51" i="18" s="1"/>
  <c r="M53" i="18"/>
  <c r="L53" i="18"/>
  <c r="L52" i="18" s="1"/>
  <c r="L51" i="18" s="1"/>
  <c r="K53" i="18"/>
  <c r="J53" i="18"/>
  <c r="J52" i="18" s="1"/>
  <c r="J51" i="18" s="1"/>
  <c r="I53" i="18"/>
  <c r="H53" i="18"/>
  <c r="H52" i="18" s="1"/>
  <c r="H51" i="18" s="1"/>
  <c r="G53" i="18"/>
  <c r="F53" i="18"/>
  <c r="F52" i="18" s="1"/>
  <c r="F51" i="18" s="1"/>
  <c r="E53" i="18"/>
  <c r="K52" i="18"/>
  <c r="K51" i="18" s="1"/>
  <c r="G52" i="18"/>
  <c r="G51" i="18" s="1"/>
  <c r="M47" i="18"/>
  <c r="L47" i="18"/>
  <c r="K47" i="18"/>
  <c r="J47" i="18"/>
  <c r="I47" i="18"/>
  <c r="H47" i="18"/>
  <c r="G47" i="18"/>
  <c r="F47" i="18"/>
  <c r="E47" i="18"/>
  <c r="M8" i="18"/>
  <c r="L8" i="18"/>
  <c r="K8" i="18"/>
  <c r="J8" i="18"/>
  <c r="J4" i="18" s="1"/>
  <c r="J92" i="18" s="1"/>
  <c r="I8" i="18"/>
  <c r="H8" i="18"/>
  <c r="G8" i="18"/>
  <c r="F8" i="18"/>
  <c r="F4" i="18" s="1"/>
  <c r="F92" i="18" s="1"/>
  <c r="E8" i="18"/>
  <c r="M5" i="18"/>
  <c r="M4" i="18" s="1"/>
  <c r="M92" i="18" s="1"/>
  <c r="L5" i="18"/>
  <c r="K5" i="18"/>
  <c r="K4" i="18" s="1"/>
  <c r="K92" i="18" s="1"/>
  <c r="J5" i="18"/>
  <c r="I5" i="18"/>
  <c r="I4" i="18" s="1"/>
  <c r="I92" i="18" s="1"/>
  <c r="H5" i="18"/>
  <c r="G5" i="18"/>
  <c r="G4" i="18" s="1"/>
  <c r="G92" i="18" s="1"/>
  <c r="F5" i="18"/>
  <c r="E5" i="18"/>
  <c r="E4" i="18" s="1"/>
  <c r="E92" i="18" s="1"/>
  <c r="L4" i="18"/>
  <c r="H4" i="18"/>
  <c r="H92" i="18" s="1"/>
  <c r="M81" i="17"/>
  <c r="L81" i="17"/>
  <c r="K81" i="17"/>
  <c r="J81" i="17"/>
  <c r="J77" i="17" s="1"/>
  <c r="I81" i="17"/>
  <c r="H81" i="17"/>
  <c r="G81" i="17"/>
  <c r="F81" i="17"/>
  <c r="F77" i="17" s="1"/>
  <c r="E81" i="17"/>
  <c r="M78" i="17"/>
  <c r="M77" i="17" s="1"/>
  <c r="L78" i="17"/>
  <c r="K78" i="17"/>
  <c r="K77" i="17" s="1"/>
  <c r="J78" i="17"/>
  <c r="I78" i="17"/>
  <c r="I77" i="17" s="1"/>
  <c r="H78" i="17"/>
  <c r="G78" i="17"/>
  <c r="G77" i="17" s="1"/>
  <c r="F78" i="17"/>
  <c r="E78" i="17"/>
  <c r="E77" i="17" s="1"/>
  <c r="L77" i="17"/>
  <c r="H77" i="17"/>
  <c r="M73" i="17"/>
  <c r="L73" i="17"/>
  <c r="K73" i="17"/>
  <c r="J73" i="17"/>
  <c r="I73" i="17"/>
  <c r="H73" i="17"/>
  <c r="G73" i="17"/>
  <c r="F73" i="17"/>
  <c r="E73" i="17"/>
  <c r="M68" i="17"/>
  <c r="L68" i="17"/>
  <c r="K68" i="17"/>
  <c r="J68" i="17"/>
  <c r="J64" i="17" s="1"/>
  <c r="I68" i="17"/>
  <c r="H68" i="17"/>
  <c r="G68" i="17"/>
  <c r="F68" i="17"/>
  <c r="F64" i="17" s="1"/>
  <c r="E68" i="17"/>
  <c r="M65" i="17"/>
  <c r="M64" i="17" s="1"/>
  <c r="L65" i="17"/>
  <c r="K65" i="17"/>
  <c r="K64" i="17" s="1"/>
  <c r="J65" i="17"/>
  <c r="I65" i="17"/>
  <c r="I64" i="17" s="1"/>
  <c r="H65" i="17"/>
  <c r="G65" i="17"/>
  <c r="G64" i="17" s="1"/>
  <c r="F65" i="17"/>
  <c r="E65" i="17"/>
  <c r="E64" i="17" s="1"/>
  <c r="L64" i="17"/>
  <c r="H64" i="17"/>
  <c r="M59" i="17"/>
  <c r="L59" i="17"/>
  <c r="K59" i="17"/>
  <c r="J59" i="17"/>
  <c r="I59" i="17"/>
  <c r="H59" i="17"/>
  <c r="G59" i="17"/>
  <c r="F59" i="17"/>
  <c r="E59" i="17"/>
  <c r="M56" i="17"/>
  <c r="L56" i="17"/>
  <c r="K56" i="17"/>
  <c r="J56" i="17"/>
  <c r="J52" i="17" s="1"/>
  <c r="J51" i="17" s="1"/>
  <c r="I56" i="17"/>
  <c r="H56" i="17"/>
  <c r="G56" i="17"/>
  <c r="F56" i="17"/>
  <c r="F52" i="17" s="1"/>
  <c r="F51" i="17" s="1"/>
  <c r="E56" i="17"/>
  <c r="M53" i="17"/>
  <c r="M52" i="17" s="1"/>
  <c r="M51" i="17" s="1"/>
  <c r="L53" i="17"/>
  <c r="K53" i="17"/>
  <c r="K52" i="17" s="1"/>
  <c r="K51" i="17" s="1"/>
  <c r="J53" i="17"/>
  <c r="I53" i="17"/>
  <c r="I52" i="17" s="1"/>
  <c r="I51" i="17" s="1"/>
  <c r="H53" i="17"/>
  <c r="G53" i="17"/>
  <c r="G52" i="17" s="1"/>
  <c r="G51" i="17" s="1"/>
  <c r="F53" i="17"/>
  <c r="E53" i="17"/>
  <c r="E52" i="17" s="1"/>
  <c r="E51" i="17" s="1"/>
  <c r="L52" i="17"/>
  <c r="L51" i="17" s="1"/>
  <c r="H52" i="17"/>
  <c r="H51" i="17" s="1"/>
  <c r="M47" i="17"/>
  <c r="L47" i="17"/>
  <c r="K47" i="17"/>
  <c r="J47" i="17"/>
  <c r="I47" i="17"/>
  <c r="H47" i="17"/>
  <c r="G47" i="17"/>
  <c r="F47" i="17"/>
  <c r="E47" i="17"/>
  <c r="M8" i="17"/>
  <c r="L8" i="17"/>
  <c r="K8" i="17"/>
  <c r="K4" i="17" s="1"/>
  <c r="K92" i="17" s="1"/>
  <c r="J8" i="17"/>
  <c r="I8" i="17"/>
  <c r="H8" i="17"/>
  <c r="G8" i="17"/>
  <c r="G4" i="17" s="1"/>
  <c r="G92" i="17" s="1"/>
  <c r="F8" i="17"/>
  <c r="E8" i="17"/>
  <c r="M5" i="17"/>
  <c r="L5" i="17"/>
  <c r="L4" i="17" s="1"/>
  <c r="L92" i="17" s="1"/>
  <c r="K5" i="17"/>
  <c r="J5" i="17"/>
  <c r="J4" i="17" s="1"/>
  <c r="J92" i="17" s="1"/>
  <c r="I5" i="17"/>
  <c r="H5" i="17"/>
  <c r="H4" i="17" s="1"/>
  <c r="H92" i="17" s="1"/>
  <c r="G5" i="17"/>
  <c r="F5" i="17"/>
  <c r="F4" i="17" s="1"/>
  <c r="F92" i="17" s="1"/>
  <c r="E5" i="17"/>
  <c r="M4" i="17"/>
  <c r="M92" i="17" s="1"/>
  <c r="I4" i="17"/>
  <c r="E4" i="17"/>
  <c r="E92" i="17" s="1"/>
  <c r="M81" i="16"/>
  <c r="L81" i="16"/>
  <c r="K81" i="16"/>
  <c r="K77" i="16" s="1"/>
  <c r="J81" i="16"/>
  <c r="I81" i="16"/>
  <c r="H81" i="16"/>
  <c r="G81" i="16"/>
  <c r="G77" i="16" s="1"/>
  <c r="F81" i="16"/>
  <c r="E81" i="16"/>
  <c r="M78" i="16"/>
  <c r="L78" i="16"/>
  <c r="L77" i="16" s="1"/>
  <c r="K78" i="16"/>
  <c r="J78" i="16"/>
  <c r="J77" i="16" s="1"/>
  <c r="I78" i="16"/>
  <c r="H78" i="16"/>
  <c r="H77" i="16" s="1"/>
  <c r="G78" i="16"/>
  <c r="F78" i="16"/>
  <c r="F77" i="16" s="1"/>
  <c r="E78" i="16"/>
  <c r="M77" i="16"/>
  <c r="I77" i="16"/>
  <c r="E77" i="16"/>
  <c r="M73" i="16"/>
  <c r="L73" i="16"/>
  <c r="K73" i="16"/>
  <c r="J73" i="16"/>
  <c r="I73" i="16"/>
  <c r="H73" i="16"/>
  <c r="G73" i="16"/>
  <c r="F73" i="16"/>
  <c r="E73" i="16"/>
  <c r="M68" i="16"/>
  <c r="L68" i="16"/>
  <c r="K68" i="16"/>
  <c r="K64" i="16" s="1"/>
  <c r="J68" i="16"/>
  <c r="I68" i="16"/>
  <c r="H68" i="16"/>
  <c r="G68" i="16"/>
  <c r="G64" i="16" s="1"/>
  <c r="F68" i="16"/>
  <c r="E68" i="16"/>
  <c r="M65" i="16"/>
  <c r="L65" i="16"/>
  <c r="L64" i="16" s="1"/>
  <c r="K65" i="16"/>
  <c r="J65" i="16"/>
  <c r="J64" i="16" s="1"/>
  <c r="J51" i="16" s="1"/>
  <c r="I65" i="16"/>
  <c r="H65" i="16"/>
  <c r="H64" i="16" s="1"/>
  <c r="G65" i="16"/>
  <c r="F65" i="16"/>
  <c r="F64" i="16" s="1"/>
  <c r="F51" i="16" s="1"/>
  <c r="E65" i="16"/>
  <c r="M64" i="16"/>
  <c r="I64" i="16"/>
  <c r="E64" i="16"/>
  <c r="M59" i="16"/>
  <c r="L59" i="16"/>
  <c r="K59" i="16"/>
  <c r="J59" i="16"/>
  <c r="I59" i="16"/>
  <c r="H59" i="16"/>
  <c r="G59" i="16"/>
  <c r="F59" i="16"/>
  <c r="E59" i="16"/>
  <c r="M56" i="16"/>
  <c r="L56" i="16"/>
  <c r="K56" i="16"/>
  <c r="K52" i="16" s="1"/>
  <c r="K51" i="16" s="1"/>
  <c r="J56" i="16"/>
  <c r="I56" i="16"/>
  <c r="H56" i="16"/>
  <c r="G56" i="16"/>
  <c r="G52" i="16" s="1"/>
  <c r="G51" i="16" s="1"/>
  <c r="F56" i="16"/>
  <c r="E56" i="16"/>
  <c r="M53" i="16"/>
  <c r="L53" i="16"/>
  <c r="L52" i="16" s="1"/>
  <c r="L51" i="16" s="1"/>
  <c r="K53" i="16"/>
  <c r="J53" i="16"/>
  <c r="I53" i="16"/>
  <c r="H53" i="16"/>
  <c r="H52" i="16" s="1"/>
  <c r="H51" i="16" s="1"/>
  <c r="G53" i="16"/>
  <c r="F53" i="16"/>
  <c r="E53" i="16"/>
  <c r="M52" i="16"/>
  <c r="M51" i="16" s="1"/>
  <c r="J52" i="16"/>
  <c r="I52" i="16"/>
  <c r="I51" i="16" s="1"/>
  <c r="F52" i="16"/>
  <c r="E52" i="16"/>
  <c r="E51" i="16" s="1"/>
  <c r="M47" i="16"/>
  <c r="L47" i="16"/>
  <c r="K47" i="16"/>
  <c r="K4" i="16" s="1"/>
  <c r="K92" i="16" s="1"/>
  <c r="J47" i="16"/>
  <c r="I47" i="16"/>
  <c r="H47" i="16"/>
  <c r="G47" i="16"/>
  <c r="G4" i="16" s="1"/>
  <c r="G92" i="16" s="1"/>
  <c r="F47" i="16"/>
  <c r="E47" i="16"/>
  <c r="M8" i="16"/>
  <c r="L8" i="16"/>
  <c r="L4" i="16" s="1"/>
  <c r="L92" i="16" s="1"/>
  <c r="K8" i="16"/>
  <c r="J8" i="16"/>
  <c r="I8" i="16"/>
  <c r="H8" i="16"/>
  <c r="H4" i="16" s="1"/>
  <c r="H92" i="16" s="1"/>
  <c r="G8" i="16"/>
  <c r="F8" i="16"/>
  <c r="E8" i="16"/>
  <c r="M5" i="16"/>
  <c r="M4" i="16" s="1"/>
  <c r="M92" i="16" s="1"/>
  <c r="L5" i="16"/>
  <c r="K5" i="16"/>
  <c r="J5" i="16"/>
  <c r="I5" i="16"/>
  <c r="I4" i="16" s="1"/>
  <c r="I92" i="16" s="1"/>
  <c r="H5" i="16"/>
  <c r="G5" i="16"/>
  <c r="F5" i="16"/>
  <c r="E5" i="16"/>
  <c r="E4" i="16" s="1"/>
  <c r="E92" i="16" s="1"/>
  <c r="J4" i="16"/>
  <c r="J92" i="16" s="1"/>
  <c r="F4" i="16"/>
  <c r="F92" i="16" s="1"/>
  <c r="M36" i="15"/>
  <c r="L36" i="15"/>
  <c r="K36" i="15"/>
  <c r="J36" i="15"/>
  <c r="I36" i="15"/>
  <c r="H36" i="15"/>
  <c r="G36" i="15"/>
  <c r="F36" i="15"/>
  <c r="E36" i="15"/>
  <c r="M31" i="15"/>
  <c r="L31" i="15"/>
  <c r="K31" i="15"/>
  <c r="J31" i="15"/>
  <c r="I31" i="15"/>
  <c r="H31" i="15"/>
  <c r="G31" i="15"/>
  <c r="F31" i="15"/>
  <c r="E31" i="15"/>
  <c r="M21" i="15"/>
  <c r="L21" i="15"/>
  <c r="K21" i="15"/>
  <c r="J21" i="15"/>
  <c r="I21" i="15"/>
  <c r="H21" i="15"/>
  <c r="G21" i="15"/>
  <c r="F21" i="15"/>
  <c r="E21" i="15"/>
  <c r="M10" i="15"/>
  <c r="L10" i="15"/>
  <c r="K10" i="15"/>
  <c r="K9" i="15" s="1"/>
  <c r="K40" i="15" s="1"/>
  <c r="J10" i="15"/>
  <c r="I10" i="15"/>
  <c r="H10" i="15"/>
  <c r="G10" i="15"/>
  <c r="G9" i="15" s="1"/>
  <c r="G40" i="15" s="1"/>
  <c r="F10" i="15"/>
  <c r="E10" i="15"/>
  <c r="M9" i="15"/>
  <c r="L9" i="15"/>
  <c r="J9" i="15"/>
  <c r="I9" i="15"/>
  <c r="H9" i="15"/>
  <c r="F9" i="15"/>
  <c r="E9" i="15"/>
  <c r="M4" i="15"/>
  <c r="M40" i="15" s="1"/>
  <c r="L4" i="15"/>
  <c r="L40" i="15" s="1"/>
  <c r="K4" i="15"/>
  <c r="J4" i="15"/>
  <c r="J40" i="15" s="1"/>
  <c r="I4" i="15"/>
  <c r="I40" i="15" s="1"/>
  <c r="H4" i="15"/>
  <c r="H40" i="15" s="1"/>
  <c r="G4" i="15"/>
  <c r="F4" i="15"/>
  <c r="F40" i="15" s="1"/>
  <c r="E4" i="15"/>
  <c r="E40" i="15" s="1"/>
  <c r="K15" i="14"/>
  <c r="J15" i="14"/>
  <c r="I15" i="14"/>
  <c r="H15" i="14"/>
  <c r="G15" i="14"/>
  <c r="F15" i="14"/>
  <c r="E15" i="14"/>
  <c r="D15" i="14"/>
  <c r="C15" i="14"/>
  <c r="K4" i="14"/>
  <c r="J4" i="14"/>
  <c r="I4" i="14"/>
  <c r="H4" i="14"/>
  <c r="G4" i="14"/>
  <c r="F4" i="14"/>
  <c r="E4" i="14"/>
  <c r="D4" i="14"/>
  <c r="C4" i="14"/>
  <c r="J26" i="13"/>
  <c r="F26" i="13"/>
  <c r="K16" i="13"/>
  <c r="J16" i="13"/>
  <c r="I16" i="13"/>
  <c r="H16" i="13"/>
  <c r="G16" i="13"/>
  <c r="F16" i="13"/>
  <c r="E16" i="13"/>
  <c r="D16" i="13"/>
  <c r="C16" i="13"/>
  <c r="K8" i="13"/>
  <c r="J8" i="13"/>
  <c r="I8" i="13"/>
  <c r="H8" i="13"/>
  <c r="G8" i="13"/>
  <c r="F8" i="13"/>
  <c r="E8" i="13"/>
  <c r="D8" i="13"/>
  <c r="C8" i="13"/>
  <c r="K4" i="13"/>
  <c r="K26" i="13" s="1"/>
  <c r="J4" i="13"/>
  <c r="I4" i="13"/>
  <c r="I26" i="13" s="1"/>
  <c r="H4" i="13"/>
  <c r="H26" i="13" s="1"/>
  <c r="G4" i="13"/>
  <c r="G26" i="13" s="1"/>
  <c r="F4" i="13"/>
  <c r="E4" i="13"/>
  <c r="E26" i="13" s="1"/>
  <c r="D4" i="13"/>
  <c r="D26" i="13" s="1"/>
  <c r="C4" i="13"/>
  <c r="C26" i="13" s="1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H26" i="11"/>
  <c r="D26" i="11"/>
  <c r="K16" i="11"/>
  <c r="J16" i="11"/>
  <c r="I16" i="11"/>
  <c r="H16" i="11"/>
  <c r="G16" i="11"/>
  <c r="F16" i="11"/>
  <c r="E16" i="11"/>
  <c r="D16" i="11"/>
  <c r="C16" i="11"/>
  <c r="K8" i="11"/>
  <c r="J8" i="11"/>
  <c r="I8" i="11"/>
  <c r="H8" i="11"/>
  <c r="G8" i="11"/>
  <c r="F8" i="11"/>
  <c r="E8" i="11"/>
  <c r="D8" i="11"/>
  <c r="C8" i="11"/>
  <c r="K4" i="11"/>
  <c r="K26" i="11" s="1"/>
  <c r="J4" i="11"/>
  <c r="J26" i="11" s="1"/>
  <c r="I4" i="11"/>
  <c r="I26" i="11" s="1"/>
  <c r="H4" i="11"/>
  <c r="G4" i="11"/>
  <c r="G26" i="11" s="1"/>
  <c r="F4" i="11"/>
  <c r="F26" i="11" s="1"/>
  <c r="E4" i="11"/>
  <c r="E26" i="11" s="1"/>
  <c r="D4" i="11"/>
  <c r="C4" i="11"/>
  <c r="C26" i="11" s="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J26" i="9"/>
  <c r="F26" i="9"/>
  <c r="K16" i="9"/>
  <c r="J16" i="9"/>
  <c r="I16" i="9"/>
  <c r="H16" i="9"/>
  <c r="G16" i="9"/>
  <c r="F16" i="9"/>
  <c r="E16" i="9"/>
  <c r="D16" i="9"/>
  <c r="C16" i="9"/>
  <c r="K8" i="9"/>
  <c r="J8" i="9"/>
  <c r="I8" i="9"/>
  <c r="H8" i="9"/>
  <c r="G8" i="9"/>
  <c r="F8" i="9"/>
  <c r="E8" i="9"/>
  <c r="D8" i="9"/>
  <c r="C8" i="9"/>
  <c r="K4" i="9"/>
  <c r="K26" i="9" s="1"/>
  <c r="J4" i="9"/>
  <c r="I4" i="9"/>
  <c r="I26" i="9" s="1"/>
  <c r="H4" i="9"/>
  <c r="H26" i="9" s="1"/>
  <c r="G4" i="9"/>
  <c r="G26" i="9" s="1"/>
  <c r="F4" i="9"/>
  <c r="E4" i="9"/>
  <c r="E26" i="9" s="1"/>
  <c r="D4" i="9"/>
  <c r="D26" i="9" s="1"/>
  <c r="C4" i="9"/>
  <c r="C26" i="9" s="1"/>
  <c r="Z20" i="8"/>
  <c r="Z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K26" i="7"/>
  <c r="G26" i="7"/>
  <c r="C26" i="7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J4" i="7"/>
  <c r="J26" i="7" s="1"/>
  <c r="I4" i="7"/>
  <c r="I26" i="7" s="1"/>
  <c r="H4" i="7"/>
  <c r="H26" i="7" s="1"/>
  <c r="G4" i="7"/>
  <c r="F4" i="7"/>
  <c r="F26" i="7" s="1"/>
  <c r="E4" i="7"/>
  <c r="E26" i="7" s="1"/>
  <c r="D4" i="7"/>
  <c r="D26" i="7" s="1"/>
  <c r="C4" i="7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K26" i="4"/>
  <c r="G26" i="4"/>
  <c r="C26" i="4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K4" i="4"/>
  <c r="J4" i="4"/>
  <c r="J26" i="4" s="1"/>
  <c r="I4" i="4"/>
  <c r="I26" i="4" s="1"/>
  <c r="H4" i="4"/>
  <c r="H26" i="4" s="1"/>
  <c r="G4" i="4"/>
  <c r="F4" i="4"/>
  <c r="F26" i="4" s="1"/>
  <c r="E4" i="4"/>
  <c r="E26" i="4" s="1"/>
  <c r="D4" i="4"/>
  <c r="D26" i="4" s="1"/>
  <c r="C4" i="4"/>
  <c r="G51" i="19" l="1"/>
  <c r="K51" i="19"/>
  <c r="K92" i="19" s="1"/>
  <c r="E92" i="20"/>
  <c r="M92" i="20"/>
  <c r="H92" i="20"/>
  <c r="L92" i="20"/>
  <c r="I92" i="17"/>
  <c r="L92" i="18"/>
  <c r="G92" i="20"/>
  <c r="K92" i="20"/>
  <c r="G92" i="19"/>
  <c r="F51" i="20"/>
  <c r="F92" i="20" s="1"/>
  <c r="J51" i="20"/>
  <c r="J92" i="20" s="1"/>
</calcChain>
</file>

<file path=xl/sharedStrings.xml><?xml version="1.0" encoding="utf-8"?>
<sst xmlns="http://schemas.openxmlformats.org/spreadsheetml/2006/main" count="7835" uniqueCount="180">
  <si>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</si>
  <si>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</si>
  <si>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</si>
  <si>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</si>
  <si>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</si>
  <si>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</si>
  <si>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</si>
  <si>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</si>
  <si>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</si>
  <si>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</si>
  <si>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</si>
  <si>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</si>
  <si>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</si>
  <si>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</si>
  <si>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</si>
  <si>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</si>
  <si>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</si>
  <si>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</si>
  <si>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</si>
  <si>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</si>
  <si>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</si>
  <si>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</si>
  <si>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</si>
  <si>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</si>
  <si>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</si>
  <si>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</si>
  <si>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</si>
  <si>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</si>
  <si>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</si>
  <si>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</si>
  <si>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</si>
  <si>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</si>
  <si>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</si>
  <si>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</si>
  <si>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</si>
  <si>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</si>
  <si>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</si>
  <si>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</si>
  <si>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</si>
  <si>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</si>
  <si>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</si>
  <si>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</si>
  <si>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</si>
  <si>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</si>
  <si>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</si>
  <si>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</si>
  <si>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</si>
  <si>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</si>
  <si>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</si>
  <si>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</si>
  <si>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</si>
  <si>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</si>
  <si>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</si>
  <si>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</si>
  <si>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</si>
  <si>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</si>
  <si>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</si>
  <si>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</si>
  <si>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</si>
  <si>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</si>
  <si>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</si>
  <si>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</si>
  <si>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</si>
  <si>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</si>
  <si>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</si>
  <si>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</si>
  <si>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</si>
  <si>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</si>
  <si>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</si>
  <si>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</si>
  <si>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</si>
  <si>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</si>
  <si>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</si>
  <si>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</si>
  <si>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</si>
  <si>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</si>
  <si>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</si>
  <si>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</si>
  <si>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</si>
  <si>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</si>
  <si>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</si>
  <si>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</si>
  <si>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</si>
  <si>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</si>
  <si>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</si>
  <si>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</si>
  <si>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</si>
  <si>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</si>
  <si>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</si>
  <si>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</si>
  <si>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</si>
  <si>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</si>
  <si>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</si>
  <si>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</si>
  <si>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</si>
  <si>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</si>
  <si>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</si>
  <si>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</si>
  <si>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</si>
  <si>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</si>
  <si>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</si>
  <si>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</si>
  <si>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</si>
  <si>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</si>
  <si>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</si>
  <si>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</si>
  <si>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</si>
  <si>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</si>
  <si>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</si>
  <si>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</si>
  <si>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</si>
  <si>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</si>
  <si>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</si>
  <si>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</si>
  <si>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</si>
  <si>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</si>
  <si>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</si>
  <si>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</si>
  <si>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</si>
  <si>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</si>
  <si>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</si>
  <si>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</si>
  <si>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 xml:space="preserve">5. </t>
  </si>
  <si>
    <t xml:space="preserve">4. Provincial Accounting Services </t>
  </si>
  <si>
    <t xml:space="preserve">3. Financial Governance </t>
  </si>
  <si>
    <t xml:space="preserve">2. Sustainable Resources Management </t>
  </si>
  <si>
    <t xml:space="preserve">15. </t>
  </si>
  <si>
    <t xml:space="preserve">14. </t>
  </si>
  <si>
    <t xml:space="preserve">12. </t>
  </si>
  <si>
    <t xml:space="preserve">11. </t>
  </si>
  <si>
    <t>2015/16</t>
  </si>
  <si>
    <t xml:space="preserve">13. </t>
  </si>
  <si>
    <t>2016/17</t>
  </si>
  <si>
    <t>2014/15</t>
  </si>
  <si>
    <t xml:space="preserve">1. Srm Programme Support </t>
  </si>
  <si>
    <t>2. Fiscal Policy And Economic Analysis</t>
  </si>
  <si>
    <t xml:space="preserve">3. Budget Management </t>
  </si>
  <si>
    <t xml:space="preserve">4. Public Finance </t>
  </si>
  <si>
    <t xml:space="preserve">5. Public Private Partnership </t>
  </si>
  <si>
    <t xml:space="preserve">1. Fg Programme Support </t>
  </si>
  <si>
    <t xml:space="preserve">2. Risk Management </t>
  </si>
  <si>
    <t xml:space="preserve">3. Norms And Standards </t>
  </si>
  <si>
    <t xml:space="preserve">4. Local Government Financial Services </t>
  </si>
  <si>
    <t xml:space="preserve">5. Financial Business Systems </t>
  </si>
  <si>
    <t xml:space="preserve">1. Pas Programme Support </t>
  </si>
  <si>
    <t xml:space="preserve">2. Financial Assets And Liabilities </t>
  </si>
  <si>
    <t xml:space="preserve">3. Accounting Services </t>
  </si>
  <si>
    <t xml:space="preserve">4. Accounts Receivables </t>
  </si>
  <si>
    <t xml:space="preserve">5. Statutory Deduction Management </t>
  </si>
  <si>
    <t>2012/13</t>
  </si>
  <si>
    <t>Table B.1: Specification of receipts: Gauteng Provincial Treasury</t>
  </si>
  <si>
    <t>Table B.2: Payments and estimates by economic classification: Gauteng Provincial Treasury</t>
  </si>
  <si>
    <t xml:space="preserve">1. Office Of The Mec </t>
  </si>
  <si>
    <t xml:space="preserve">2. Office Of The Hod </t>
  </si>
  <si>
    <t xml:space="preserve">3. Corporate Services </t>
  </si>
  <si>
    <t xml:space="preserve">4. Financial Management </t>
  </si>
  <si>
    <t>2010/11</t>
  </si>
  <si>
    <t>2011/12</t>
  </si>
  <si>
    <t>2013/14</t>
  </si>
  <si>
    <t xml:space="preserve">7. </t>
  </si>
  <si>
    <t xml:space="preserve">1. Administratrion </t>
  </si>
  <si>
    <t xml:space="preserve">8. </t>
  </si>
  <si>
    <t xml:space="preserve">9. </t>
  </si>
  <si>
    <t xml:space="preserve">10. </t>
  </si>
  <si>
    <t xml:space="preserve">6. </t>
  </si>
  <si>
    <t>Table 14.2: Summary of departmental receipts collection</t>
  </si>
  <si>
    <t>Table 14.3: Summary of payments and estimates by programme: Gauteng Provincial Treasury</t>
  </si>
  <si>
    <t>Table 14.4: Summary of provincial payments and estimates by economic classification: Gauteng Provincial Treasury</t>
  </si>
  <si>
    <t xml:space="preserve">Table 14.5: Summary of payments and estimates by sub-programme: Administratrion </t>
  </si>
  <si>
    <t xml:space="preserve">Table 14.6: Summary of payments and estimates by economic classification: Administratrion </t>
  </si>
  <si>
    <t xml:space="preserve">Table 14.7: Summary of payments and estimates by sub-programme: Sustainable Resources Management </t>
  </si>
  <si>
    <t xml:space="preserve">Table 14.8: Summary of payments and estimates by economic classification: Sustainable Resources Management </t>
  </si>
  <si>
    <t xml:space="preserve">Table 14.9: Summary of payments and estimates by sub-programme: Financial Governance </t>
  </si>
  <si>
    <t xml:space="preserve">Table 14.10: Summary of payments and estimates by economic classification: Financial Governance </t>
  </si>
  <si>
    <t xml:space="preserve">Table 14.11: Summary of payments and estimates by sub-programme: Provincial Accounting Services </t>
  </si>
  <si>
    <t xml:space="preserve">Table 14.12: Summary of payments and estimates by economic classification: Provincial Accounting Services </t>
  </si>
  <si>
    <t xml:space="preserve">Table B.2A: Payments and estimates by economic classification: Administratrion </t>
  </si>
  <si>
    <t xml:space="preserve">Table B.2B: Payments and estimates by economic classification: Sustainable Resources Management </t>
  </si>
  <si>
    <t xml:space="preserve">Table B.2C: Payments and estimates by economic classification: Financial Governance </t>
  </si>
  <si>
    <t xml:space="preserve">Table B.2D: Payments and estimates by economic classification: Provincial Accounting Services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</si>
</sst>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165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156</v>
      </c>
      <c r="D3" s="17" t="s">
        <v>157</v>
      </c>
      <c r="E3" s="17" t="s">
        <v>149</v>
      </c>
      <c r="F3" s="173" t="s">
        <v>158</v>
      </c>
      <c r="G3" s="174"/>
      <c r="H3" s="175"/>
      <c r="I3" s="17" t="s">
        <v>133</v>
      </c>
      <c r="J3" s="17" t="s">
        <v>130</v>
      </c>
      <c r="K3" s="17" t="s">
        <v>132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0</v>
      </c>
      <c r="D9" s="33">
        <v>0</v>
      </c>
      <c r="E9" s="33">
        <v>175</v>
      </c>
      <c r="F9" s="32">
        <v>205</v>
      </c>
      <c r="G9" s="33">
        <v>0</v>
      </c>
      <c r="H9" s="34">
        <v>223</v>
      </c>
      <c r="I9" s="33">
        <v>211</v>
      </c>
      <c r="J9" s="33">
        <v>222</v>
      </c>
      <c r="K9" s="33">
        <v>233.76599999999999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37044</v>
      </c>
      <c r="D12" s="33">
        <v>164758</v>
      </c>
      <c r="E12" s="33">
        <v>187570</v>
      </c>
      <c r="F12" s="32">
        <v>60000</v>
      </c>
      <c r="G12" s="33">
        <v>180000</v>
      </c>
      <c r="H12" s="34">
        <v>179795</v>
      </c>
      <c r="I12" s="33">
        <v>80000</v>
      </c>
      <c r="J12" s="33">
        <v>88000</v>
      </c>
      <c r="K12" s="33">
        <v>100000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0</v>
      </c>
      <c r="D14" s="36">
        <v>0</v>
      </c>
      <c r="E14" s="36">
        <v>66</v>
      </c>
      <c r="F14" s="35">
        <v>0</v>
      </c>
      <c r="G14" s="36">
        <v>0</v>
      </c>
      <c r="H14" s="37">
        <v>354</v>
      </c>
      <c r="I14" s="36">
        <v>0</v>
      </c>
      <c r="J14" s="36">
        <v>0</v>
      </c>
      <c r="K14" s="36">
        <v>0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37044</v>
      </c>
      <c r="D15" s="61">
        <f t="shared" ref="D15:K15" si="1">SUM(D5:D14)</f>
        <v>164758</v>
      </c>
      <c r="E15" s="61">
        <f t="shared" si="1"/>
        <v>187811</v>
      </c>
      <c r="F15" s="62">
        <f t="shared" si="1"/>
        <v>60205</v>
      </c>
      <c r="G15" s="61">
        <f t="shared" si="1"/>
        <v>180000</v>
      </c>
      <c r="H15" s="63">
        <f t="shared" si="1"/>
        <v>180372</v>
      </c>
      <c r="I15" s="61">
        <f t="shared" si="1"/>
        <v>80211</v>
      </c>
      <c r="J15" s="61">
        <f t="shared" si="1"/>
        <v>88222</v>
      </c>
      <c r="K15" s="61">
        <f t="shared" si="1"/>
        <v>100233.766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174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156</v>
      </c>
      <c r="D3" s="17" t="s">
        <v>157</v>
      </c>
      <c r="E3" s="17" t="s">
        <v>149</v>
      </c>
      <c r="F3" s="173" t="s">
        <v>158</v>
      </c>
      <c r="G3" s="174"/>
      <c r="H3" s="175"/>
      <c r="I3" s="17" t="s">
        <v>133</v>
      </c>
      <c r="J3" s="17" t="s">
        <v>130</v>
      </c>
      <c r="K3" s="17" t="s">
        <v>132</v>
      </c>
      <c r="Z3" s="54" t="s">
        <v>32</v>
      </c>
    </row>
    <row r="4" spans="1:27" s="14" customFormat="1" ht="12.75" customHeight="1" x14ac:dyDescent="0.25">
      <c r="A4" s="25"/>
      <c r="B4" s="56" t="s">
        <v>144</v>
      </c>
      <c r="C4" s="33">
        <v>1438</v>
      </c>
      <c r="D4" s="33">
        <v>1792</v>
      </c>
      <c r="E4" s="33">
        <v>2303</v>
      </c>
      <c r="F4" s="27">
        <v>5530</v>
      </c>
      <c r="G4" s="28">
        <v>2783</v>
      </c>
      <c r="H4" s="29">
        <v>2316</v>
      </c>
      <c r="I4" s="33">
        <v>4046</v>
      </c>
      <c r="J4" s="33">
        <v>4348</v>
      </c>
      <c r="K4" s="33">
        <v>4818.4439999999995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145</v>
      </c>
      <c r="C5" s="33">
        <v>14793</v>
      </c>
      <c r="D5" s="33">
        <v>15656</v>
      </c>
      <c r="E5" s="33">
        <v>15416</v>
      </c>
      <c r="F5" s="32">
        <v>19236</v>
      </c>
      <c r="G5" s="33">
        <v>18446</v>
      </c>
      <c r="H5" s="34">
        <v>20941</v>
      </c>
      <c r="I5" s="33">
        <v>20820</v>
      </c>
      <c r="J5" s="33">
        <v>21154</v>
      </c>
      <c r="K5" s="33">
        <v>22514.162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146</v>
      </c>
      <c r="C6" s="33">
        <v>15388</v>
      </c>
      <c r="D6" s="33">
        <v>13552</v>
      </c>
      <c r="E6" s="33">
        <v>15513</v>
      </c>
      <c r="F6" s="32">
        <v>19615</v>
      </c>
      <c r="G6" s="33">
        <v>21092</v>
      </c>
      <c r="H6" s="34">
        <v>18448</v>
      </c>
      <c r="I6" s="33">
        <v>21352</v>
      </c>
      <c r="J6" s="33">
        <v>28143</v>
      </c>
      <c r="K6" s="33">
        <v>29873.578999999998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147</v>
      </c>
      <c r="C7" s="33">
        <v>0</v>
      </c>
      <c r="D7" s="33">
        <v>0</v>
      </c>
      <c r="E7" s="33">
        <v>225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3">
        <v>0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148</v>
      </c>
      <c r="C8" s="33">
        <v>7965</v>
      </c>
      <c r="D8" s="33">
        <v>8426</v>
      </c>
      <c r="E8" s="33">
        <v>10367</v>
      </c>
      <c r="F8" s="32">
        <v>11139</v>
      </c>
      <c r="G8" s="33">
        <v>12409</v>
      </c>
      <c r="H8" s="34">
        <v>12214</v>
      </c>
      <c r="I8" s="33">
        <v>11924</v>
      </c>
      <c r="J8" s="33">
        <v>12651</v>
      </c>
      <c r="K8" s="33">
        <v>13560.502999999999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39584</v>
      </c>
      <c r="D19" s="46">
        <f t="shared" ref="D19:K19" si="1">SUM(D4:D18)</f>
        <v>39426</v>
      </c>
      <c r="E19" s="46">
        <f t="shared" si="1"/>
        <v>43824</v>
      </c>
      <c r="F19" s="47">
        <f t="shared" si="1"/>
        <v>55520</v>
      </c>
      <c r="G19" s="46">
        <f t="shared" si="1"/>
        <v>54730</v>
      </c>
      <c r="H19" s="48">
        <f t="shared" si="1"/>
        <v>53919</v>
      </c>
      <c r="I19" s="46">
        <f t="shared" si="1"/>
        <v>58142</v>
      </c>
      <c r="J19" s="46">
        <f t="shared" si="1"/>
        <v>66296</v>
      </c>
      <c r="K19" s="46">
        <f t="shared" si="1"/>
        <v>70766.687999999995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156</v>
      </c>
      <c r="D3" s="17" t="s">
        <v>157</v>
      </c>
      <c r="E3" s="17" t="s">
        <v>149</v>
      </c>
      <c r="F3" s="173" t="s">
        <v>158</v>
      </c>
      <c r="G3" s="174"/>
      <c r="H3" s="175"/>
      <c r="I3" s="17" t="s">
        <v>133</v>
      </c>
      <c r="J3" s="17" t="s">
        <v>130</v>
      </c>
      <c r="K3" s="17" t="s">
        <v>132</v>
      </c>
    </row>
    <row r="4" spans="1:27" s="23" customFormat="1" ht="12.75" customHeight="1" x14ac:dyDescent="0.25">
      <c r="A4" s="18"/>
      <c r="B4" s="19" t="s">
        <v>6</v>
      </c>
      <c r="C4" s="20">
        <f>SUM(C5:C7)</f>
        <v>39584</v>
      </c>
      <c r="D4" s="20">
        <f t="shared" ref="D4:K4" si="0">SUM(D5:D7)</f>
        <v>39426</v>
      </c>
      <c r="E4" s="20">
        <f t="shared" si="0"/>
        <v>43812</v>
      </c>
      <c r="F4" s="21">
        <f t="shared" si="0"/>
        <v>55520</v>
      </c>
      <c r="G4" s="20">
        <f t="shared" si="0"/>
        <v>54710</v>
      </c>
      <c r="H4" s="22">
        <f t="shared" si="0"/>
        <v>53836</v>
      </c>
      <c r="I4" s="20">
        <f t="shared" si="0"/>
        <v>58142</v>
      </c>
      <c r="J4" s="20">
        <f t="shared" si="0"/>
        <v>66296</v>
      </c>
      <c r="K4" s="20">
        <f t="shared" si="0"/>
        <v>70766.687999999995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37631</v>
      </c>
      <c r="D5" s="28">
        <v>38869</v>
      </c>
      <c r="E5" s="28">
        <v>42032</v>
      </c>
      <c r="F5" s="27">
        <v>50513</v>
      </c>
      <c r="G5" s="28">
        <v>50493</v>
      </c>
      <c r="H5" s="29">
        <v>49608</v>
      </c>
      <c r="I5" s="28">
        <v>54244</v>
      </c>
      <c r="J5" s="28">
        <v>62230</v>
      </c>
      <c r="K5" s="29">
        <v>66485.19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1953</v>
      </c>
      <c r="D6" s="33">
        <v>557</v>
      </c>
      <c r="E6" s="33">
        <v>1780</v>
      </c>
      <c r="F6" s="32">
        <v>5007</v>
      </c>
      <c r="G6" s="33">
        <v>4217</v>
      </c>
      <c r="H6" s="34">
        <v>4228</v>
      </c>
      <c r="I6" s="33">
        <v>3898</v>
      </c>
      <c r="J6" s="33">
        <v>4066</v>
      </c>
      <c r="K6" s="34">
        <v>4281.4979999999996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12</v>
      </c>
      <c r="F8" s="21">
        <f t="shared" si="1"/>
        <v>0</v>
      </c>
      <c r="G8" s="20">
        <f t="shared" si="1"/>
        <v>20</v>
      </c>
      <c r="H8" s="22">
        <f t="shared" si="1"/>
        <v>14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12</v>
      </c>
      <c r="F15" s="35">
        <v>0</v>
      </c>
      <c r="G15" s="36">
        <v>20</v>
      </c>
      <c r="H15" s="37">
        <v>14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69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69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39584</v>
      </c>
      <c r="D26" s="46">
        <f t="shared" ref="D26:K26" si="3">+D4+D8+D16+D24</f>
        <v>39426</v>
      </c>
      <c r="E26" s="46">
        <f t="shared" si="3"/>
        <v>43824</v>
      </c>
      <c r="F26" s="47">
        <f t="shared" si="3"/>
        <v>55520</v>
      </c>
      <c r="G26" s="46">
        <f t="shared" si="3"/>
        <v>54730</v>
      </c>
      <c r="H26" s="48">
        <f t="shared" si="3"/>
        <v>53919</v>
      </c>
      <c r="I26" s="46">
        <f t="shared" si="3"/>
        <v>58142</v>
      </c>
      <c r="J26" s="46">
        <f t="shared" si="3"/>
        <v>66296</v>
      </c>
      <c r="K26" s="46">
        <f t="shared" si="3"/>
        <v>70766.687999999995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150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156</v>
      </c>
      <c r="F3" s="17" t="s">
        <v>157</v>
      </c>
      <c r="G3" s="17" t="s">
        <v>149</v>
      </c>
      <c r="H3" s="173" t="s">
        <v>158</v>
      </c>
      <c r="I3" s="174"/>
      <c r="J3" s="175"/>
      <c r="K3" s="17" t="s">
        <v>133</v>
      </c>
      <c r="L3" s="17" t="s">
        <v>130</v>
      </c>
      <c r="M3" s="17" t="s">
        <v>132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0</v>
      </c>
      <c r="F9" s="72">
        <f t="shared" ref="F9:M9" si="1">F10+F19</f>
        <v>0</v>
      </c>
      <c r="G9" s="72">
        <f t="shared" si="1"/>
        <v>175</v>
      </c>
      <c r="H9" s="73">
        <f t="shared" si="1"/>
        <v>205</v>
      </c>
      <c r="I9" s="72">
        <f t="shared" si="1"/>
        <v>0</v>
      </c>
      <c r="J9" s="74">
        <f t="shared" si="1"/>
        <v>223</v>
      </c>
      <c r="K9" s="72">
        <f t="shared" si="1"/>
        <v>211</v>
      </c>
      <c r="L9" s="72">
        <f t="shared" si="1"/>
        <v>222</v>
      </c>
      <c r="M9" s="72">
        <f t="shared" si="1"/>
        <v>233.76599999999999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0</v>
      </c>
      <c r="F10" s="100">
        <f t="shared" ref="F10:M10" si="2">SUM(F11:F13)</f>
        <v>0</v>
      </c>
      <c r="G10" s="100">
        <f t="shared" si="2"/>
        <v>175</v>
      </c>
      <c r="H10" s="101">
        <f t="shared" si="2"/>
        <v>205</v>
      </c>
      <c r="I10" s="100">
        <f t="shared" si="2"/>
        <v>0</v>
      </c>
      <c r="J10" s="102">
        <f t="shared" si="2"/>
        <v>223</v>
      </c>
      <c r="K10" s="100">
        <f t="shared" si="2"/>
        <v>211</v>
      </c>
      <c r="L10" s="100">
        <f t="shared" si="2"/>
        <v>222</v>
      </c>
      <c r="M10" s="100">
        <f t="shared" si="2"/>
        <v>233.76599999999999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0</v>
      </c>
      <c r="F11" s="79">
        <v>0</v>
      </c>
      <c r="G11" s="79">
        <v>175</v>
      </c>
      <c r="H11" s="80">
        <v>205</v>
      </c>
      <c r="I11" s="79">
        <v>0</v>
      </c>
      <c r="J11" s="81">
        <v>223</v>
      </c>
      <c r="K11" s="79">
        <v>211</v>
      </c>
      <c r="L11" s="79">
        <v>222</v>
      </c>
      <c r="M11" s="79">
        <v>233.76599999999999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0</v>
      </c>
      <c r="F15" s="79">
        <v>0</v>
      </c>
      <c r="G15" s="79">
        <v>175</v>
      </c>
      <c r="H15" s="80">
        <v>0</v>
      </c>
      <c r="I15" s="79">
        <v>0</v>
      </c>
      <c r="J15" s="81">
        <v>0</v>
      </c>
      <c r="K15" s="79">
        <v>0</v>
      </c>
      <c r="L15" s="79">
        <v>0</v>
      </c>
      <c r="M15" s="81">
        <v>0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8">
        <v>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8">
        <v>0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0</v>
      </c>
      <c r="G29" s="72">
        <v>0</v>
      </c>
      <c r="H29" s="73">
        <v>0</v>
      </c>
      <c r="I29" s="72">
        <v>0</v>
      </c>
      <c r="J29" s="74">
        <v>0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37044</v>
      </c>
      <c r="F31" s="131">
        <f t="shared" ref="F31:M31" si="4">SUM(F32:F34)</f>
        <v>164758</v>
      </c>
      <c r="G31" s="131">
        <f t="shared" si="4"/>
        <v>187570</v>
      </c>
      <c r="H31" s="132">
        <f t="shared" si="4"/>
        <v>60000</v>
      </c>
      <c r="I31" s="131">
        <f t="shared" si="4"/>
        <v>180000</v>
      </c>
      <c r="J31" s="133">
        <f t="shared" si="4"/>
        <v>179795</v>
      </c>
      <c r="K31" s="131">
        <f t="shared" si="4"/>
        <v>80000</v>
      </c>
      <c r="L31" s="131">
        <f t="shared" si="4"/>
        <v>88000</v>
      </c>
      <c r="M31" s="131">
        <f t="shared" si="4"/>
        <v>100000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37044</v>
      </c>
      <c r="F32" s="79">
        <v>164758</v>
      </c>
      <c r="G32" s="79">
        <v>187570</v>
      </c>
      <c r="H32" s="80">
        <v>60000</v>
      </c>
      <c r="I32" s="79">
        <v>180000</v>
      </c>
      <c r="J32" s="81">
        <v>179795</v>
      </c>
      <c r="K32" s="79">
        <v>80000</v>
      </c>
      <c r="L32" s="79">
        <v>88000</v>
      </c>
      <c r="M32" s="79">
        <v>100000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0</v>
      </c>
      <c r="F36" s="72">
        <f t="shared" ref="F36:M36" si="5">SUM(F37:F38)</f>
        <v>0</v>
      </c>
      <c r="G36" s="72">
        <f t="shared" si="5"/>
        <v>0</v>
      </c>
      <c r="H36" s="73">
        <f t="shared" si="5"/>
        <v>0</v>
      </c>
      <c r="I36" s="72">
        <f t="shared" si="5"/>
        <v>0</v>
      </c>
      <c r="J36" s="74">
        <f t="shared" si="5"/>
        <v>0</v>
      </c>
      <c r="K36" s="72">
        <f t="shared" si="5"/>
        <v>0</v>
      </c>
      <c r="L36" s="72">
        <f t="shared" si="5"/>
        <v>0</v>
      </c>
      <c r="M36" s="72">
        <f t="shared" si="5"/>
        <v>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0</v>
      </c>
      <c r="F38" s="93">
        <v>0</v>
      </c>
      <c r="G38" s="93">
        <v>0</v>
      </c>
      <c r="H38" s="94">
        <v>0</v>
      </c>
      <c r="I38" s="93">
        <v>0</v>
      </c>
      <c r="J38" s="95">
        <v>0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0</v>
      </c>
      <c r="F39" s="72">
        <v>0</v>
      </c>
      <c r="G39" s="72">
        <v>66</v>
      </c>
      <c r="H39" s="73">
        <v>0</v>
      </c>
      <c r="I39" s="72">
        <v>0</v>
      </c>
      <c r="J39" s="74">
        <v>354</v>
      </c>
      <c r="K39" s="72">
        <v>0</v>
      </c>
      <c r="L39" s="72">
        <v>0</v>
      </c>
      <c r="M39" s="72">
        <v>0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37044</v>
      </c>
      <c r="F40" s="46">
        <f t="shared" ref="F40:M40" si="6">F4+F9+F21+F29+F31+F36+F39</f>
        <v>164758</v>
      </c>
      <c r="G40" s="46">
        <f t="shared" si="6"/>
        <v>187811</v>
      </c>
      <c r="H40" s="47">
        <f t="shared" si="6"/>
        <v>60205</v>
      </c>
      <c r="I40" s="46">
        <f t="shared" si="6"/>
        <v>180000</v>
      </c>
      <c r="J40" s="48">
        <f t="shared" si="6"/>
        <v>180372</v>
      </c>
      <c r="K40" s="46">
        <f t="shared" si="6"/>
        <v>80211</v>
      </c>
      <c r="L40" s="46">
        <f t="shared" si="6"/>
        <v>88222</v>
      </c>
      <c r="M40" s="46">
        <f t="shared" si="6"/>
        <v>100233.766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151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156</v>
      </c>
      <c r="F3" s="17" t="s">
        <v>157</v>
      </c>
      <c r="G3" s="17" t="s">
        <v>149</v>
      </c>
      <c r="H3" s="173" t="s">
        <v>158</v>
      </c>
      <c r="I3" s="174"/>
      <c r="J3" s="175"/>
      <c r="K3" s="17" t="s">
        <v>133</v>
      </c>
      <c r="L3" s="17" t="s">
        <v>130</v>
      </c>
      <c r="M3" s="17" t="s">
        <v>132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154467</v>
      </c>
      <c r="F4" s="72">
        <f t="shared" ref="F4:M4" si="0">F5+F8+F47</f>
        <v>151595</v>
      </c>
      <c r="G4" s="72">
        <f t="shared" si="0"/>
        <v>173246</v>
      </c>
      <c r="H4" s="73">
        <f t="shared" si="0"/>
        <v>268986</v>
      </c>
      <c r="I4" s="72">
        <f t="shared" si="0"/>
        <v>268690</v>
      </c>
      <c r="J4" s="74">
        <f t="shared" si="0"/>
        <v>262563</v>
      </c>
      <c r="K4" s="72">
        <f t="shared" si="0"/>
        <v>361863</v>
      </c>
      <c r="L4" s="72">
        <f t="shared" si="0"/>
        <v>351370</v>
      </c>
      <c r="M4" s="72">
        <f t="shared" si="0"/>
        <v>370725.61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126878</v>
      </c>
      <c r="F5" s="100">
        <f t="shared" ref="F5:M5" si="1">SUM(F6:F7)</f>
        <v>126663</v>
      </c>
      <c r="G5" s="100">
        <f t="shared" si="1"/>
        <v>141098</v>
      </c>
      <c r="H5" s="101">
        <f t="shared" si="1"/>
        <v>188365</v>
      </c>
      <c r="I5" s="100">
        <f t="shared" si="1"/>
        <v>188241</v>
      </c>
      <c r="J5" s="102">
        <f t="shared" si="1"/>
        <v>180579</v>
      </c>
      <c r="K5" s="100">
        <f t="shared" si="1"/>
        <v>244877</v>
      </c>
      <c r="L5" s="100">
        <f t="shared" si="1"/>
        <v>267075</v>
      </c>
      <c r="M5" s="100">
        <f t="shared" si="1"/>
        <v>281827.97499999998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112266</v>
      </c>
      <c r="F6" s="79">
        <v>111158</v>
      </c>
      <c r="G6" s="79">
        <v>141098</v>
      </c>
      <c r="H6" s="80">
        <v>169062</v>
      </c>
      <c r="I6" s="79">
        <v>168851</v>
      </c>
      <c r="J6" s="81">
        <v>144463</v>
      </c>
      <c r="K6" s="79">
        <v>211248</v>
      </c>
      <c r="L6" s="79">
        <v>230927</v>
      </c>
      <c r="M6" s="79">
        <v>242399.13099999999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14612</v>
      </c>
      <c r="F7" s="93">
        <v>15505</v>
      </c>
      <c r="G7" s="93">
        <v>0</v>
      </c>
      <c r="H7" s="94">
        <v>19303</v>
      </c>
      <c r="I7" s="93">
        <v>19390</v>
      </c>
      <c r="J7" s="95">
        <v>36116</v>
      </c>
      <c r="K7" s="93">
        <v>33629</v>
      </c>
      <c r="L7" s="93">
        <v>36148</v>
      </c>
      <c r="M7" s="93">
        <v>39428.843999999997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27589</v>
      </c>
      <c r="F8" s="100">
        <f t="shared" ref="F8:M8" si="2">SUM(F9:F46)</f>
        <v>24867</v>
      </c>
      <c r="G8" s="100">
        <f t="shared" si="2"/>
        <v>32148</v>
      </c>
      <c r="H8" s="101">
        <f t="shared" si="2"/>
        <v>80621</v>
      </c>
      <c r="I8" s="100">
        <f t="shared" si="2"/>
        <v>80449</v>
      </c>
      <c r="J8" s="102">
        <f t="shared" si="2"/>
        <v>81984</v>
      </c>
      <c r="K8" s="100">
        <f t="shared" si="2"/>
        <v>116986</v>
      </c>
      <c r="L8" s="100">
        <f t="shared" si="2"/>
        <v>84295</v>
      </c>
      <c r="M8" s="100">
        <f t="shared" si="2"/>
        <v>88897.634999999995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1074</v>
      </c>
      <c r="F9" s="79">
        <v>111</v>
      </c>
      <c r="G9" s="79">
        <v>105</v>
      </c>
      <c r="H9" s="80">
        <v>258</v>
      </c>
      <c r="I9" s="79">
        <v>229</v>
      </c>
      <c r="J9" s="81">
        <v>186</v>
      </c>
      <c r="K9" s="79">
        <v>271</v>
      </c>
      <c r="L9" s="79">
        <v>284</v>
      </c>
      <c r="M9" s="79">
        <v>299.05199999999996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2014</v>
      </c>
      <c r="F10" s="86">
        <v>546</v>
      </c>
      <c r="G10" s="86">
        <v>671</v>
      </c>
      <c r="H10" s="87">
        <v>948</v>
      </c>
      <c r="I10" s="86">
        <v>735</v>
      </c>
      <c r="J10" s="88">
        <v>1366</v>
      </c>
      <c r="K10" s="86">
        <v>1597</v>
      </c>
      <c r="L10" s="86">
        <v>1719</v>
      </c>
      <c r="M10" s="86">
        <v>1860.107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</v>
      </c>
      <c r="F11" s="86">
        <v>422</v>
      </c>
      <c r="G11" s="86">
        <v>1013</v>
      </c>
      <c r="H11" s="87">
        <v>300</v>
      </c>
      <c r="I11" s="86">
        <v>229</v>
      </c>
      <c r="J11" s="88">
        <v>218</v>
      </c>
      <c r="K11" s="86">
        <v>303</v>
      </c>
      <c r="L11" s="86">
        <v>270</v>
      </c>
      <c r="M11" s="86">
        <v>232.31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2511</v>
      </c>
      <c r="F12" s="86">
        <v>3031</v>
      </c>
      <c r="G12" s="86">
        <v>3358</v>
      </c>
      <c r="H12" s="87">
        <v>3256</v>
      </c>
      <c r="I12" s="86">
        <v>2956</v>
      </c>
      <c r="J12" s="88">
        <v>3218</v>
      </c>
      <c r="K12" s="86">
        <v>3419</v>
      </c>
      <c r="L12" s="86">
        <v>3573</v>
      </c>
      <c r="M12" s="86">
        <v>3762.3689999999997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644</v>
      </c>
      <c r="F13" s="86">
        <v>624</v>
      </c>
      <c r="G13" s="86">
        <v>765</v>
      </c>
      <c r="H13" s="87">
        <v>937</v>
      </c>
      <c r="I13" s="86">
        <v>437</v>
      </c>
      <c r="J13" s="88">
        <v>437</v>
      </c>
      <c r="K13" s="86">
        <v>1318</v>
      </c>
      <c r="L13" s="86">
        <v>1550</v>
      </c>
      <c r="M13" s="86">
        <v>1535.1499999999999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107</v>
      </c>
      <c r="F14" s="86">
        <v>114</v>
      </c>
      <c r="G14" s="86">
        <v>630</v>
      </c>
      <c r="H14" s="87">
        <v>637</v>
      </c>
      <c r="I14" s="86">
        <v>837</v>
      </c>
      <c r="J14" s="88">
        <v>1130</v>
      </c>
      <c r="K14" s="86">
        <v>966</v>
      </c>
      <c r="L14" s="86">
        <v>969</v>
      </c>
      <c r="M14" s="86">
        <v>1020.3570000000001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1356</v>
      </c>
      <c r="F15" s="86">
        <v>3556</v>
      </c>
      <c r="G15" s="86">
        <v>1489</v>
      </c>
      <c r="H15" s="87">
        <v>2610</v>
      </c>
      <c r="I15" s="86">
        <v>2411</v>
      </c>
      <c r="J15" s="88">
        <v>2411</v>
      </c>
      <c r="K15" s="86">
        <v>3351</v>
      </c>
      <c r="L15" s="86">
        <v>3169</v>
      </c>
      <c r="M15" s="86">
        <v>3338.9569999999994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211</v>
      </c>
      <c r="F16" s="86">
        <v>7</v>
      </c>
      <c r="G16" s="86">
        <v>724</v>
      </c>
      <c r="H16" s="87">
        <v>2280</v>
      </c>
      <c r="I16" s="86">
        <v>3792</v>
      </c>
      <c r="J16" s="88">
        <v>3659</v>
      </c>
      <c r="K16" s="86">
        <v>18729</v>
      </c>
      <c r="L16" s="86">
        <v>23158</v>
      </c>
      <c r="M16" s="86">
        <v>22536.374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7874</v>
      </c>
      <c r="F17" s="86">
        <v>4912</v>
      </c>
      <c r="G17" s="86">
        <v>1368</v>
      </c>
      <c r="H17" s="87">
        <v>39714</v>
      </c>
      <c r="I17" s="86">
        <v>38824</v>
      </c>
      <c r="J17" s="88">
        <v>40328</v>
      </c>
      <c r="K17" s="86">
        <v>54889</v>
      </c>
      <c r="L17" s="86">
        <v>17079</v>
      </c>
      <c r="M17" s="86">
        <v>20888.186999999998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99</v>
      </c>
      <c r="F21" s="86">
        <v>955</v>
      </c>
      <c r="G21" s="86">
        <v>56</v>
      </c>
      <c r="H21" s="87">
        <v>2191</v>
      </c>
      <c r="I21" s="86">
        <v>622</v>
      </c>
      <c r="J21" s="88">
        <v>413</v>
      </c>
      <c r="K21" s="86">
        <v>8590</v>
      </c>
      <c r="L21" s="86">
        <v>7428</v>
      </c>
      <c r="M21" s="86">
        <v>6873.6839999999993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693</v>
      </c>
      <c r="F22" s="86">
        <v>177</v>
      </c>
      <c r="G22" s="86">
        <v>248</v>
      </c>
      <c r="H22" s="87">
        <v>2228</v>
      </c>
      <c r="I22" s="86">
        <v>7270</v>
      </c>
      <c r="J22" s="88">
        <v>5944</v>
      </c>
      <c r="K22" s="86">
        <v>2952</v>
      </c>
      <c r="L22" s="86">
        <v>3108</v>
      </c>
      <c r="M22" s="86">
        <v>3340.7240000000002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29</v>
      </c>
      <c r="F23" s="86">
        <v>18</v>
      </c>
      <c r="G23" s="86">
        <v>32</v>
      </c>
      <c r="H23" s="87">
        <v>5659</v>
      </c>
      <c r="I23" s="86">
        <v>2181</v>
      </c>
      <c r="J23" s="88">
        <v>2065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59</v>
      </c>
      <c r="F24" s="86">
        <v>145</v>
      </c>
      <c r="G24" s="86">
        <v>27</v>
      </c>
      <c r="H24" s="87">
        <v>30</v>
      </c>
      <c r="I24" s="86">
        <v>30</v>
      </c>
      <c r="J24" s="88">
        <v>10</v>
      </c>
      <c r="K24" s="86">
        <v>32</v>
      </c>
      <c r="L24" s="86">
        <v>35</v>
      </c>
      <c r="M24" s="86">
        <v>36.854999999999997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3</v>
      </c>
      <c r="F25" s="86">
        <v>13</v>
      </c>
      <c r="G25" s="86">
        <v>30</v>
      </c>
      <c r="H25" s="87">
        <v>7</v>
      </c>
      <c r="I25" s="86">
        <v>41</v>
      </c>
      <c r="J25" s="88">
        <v>704</v>
      </c>
      <c r="K25" s="86">
        <v>25</v>
      </c>
      <c r="L25" s="86">
        <v>10</v>
      </c>
      <c r="M25" s="86">
        <v>10.53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10</v>
      </c>
      <c r="F29" s="86">
        <v>53</v>
      </c>
      <c r="G29" s="86">
        <v>94</v>
      </c>
      <c r="H29" s="87">
        <v>80</v>
      </c>
      <c r="I29" s="86">
        <v>94</v>
      </c>
      <c r="J29" s="88">
        <v>26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4</v>
      </c>
      <c r="F30" s="86">
        <v>7</v>
      </c>
      <c r="G30" s="86">
        <v>59</v>
      </c>
      <c r="H30" s="87">
        <v>87</v>
      </c>
      <c r="I30" s="86">
        <v>90</v>
      </c>
      <c r="J30" s="88">
        <v>73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13</v>
      </c>
      <c r="F32" s="86">
        <v>29</v>
      </c>
      <c r="G32" s="86">
        <v>15</v>
      </c>
      <c r="H32" s="87">
        <v>53</v>
      </c>
      <c r="I32" s="86">
        <v>57</v>
      </c>
      <c r="J32" s="88">
        <v>219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127</v>
      </c>
      <c r="F37" s="86">
        <v>8</v>
      </c>
      <c r="G37" s="86">
        <v>146</v>
      </c>
      <c r="H37" s="87">
        <v>350</v>
      </c>
      <c r="I37" s="86">
        <v>198</v>
      </c>
      <c r="J37" s="88">
        <v>83</v>
      </c>
      <c r="K37" s="86">
        <v>571</v>
      </c>
      <c r="L37" s="86">
        <v>603</v>
      </c>
      <c r="M37" s="86">
        <v>635.95899999999995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1577</v>
      </c>
      <c r="F38" s="86">
        <v>2488</v>
      </c>
      <c r="G38" s="86">
        <v>1648</v>
      </c>
      <c r="H38" s="87">
        <v>2003</v>
      </c>
      <c r="I38" s="86">
        <v>2455</v>
      </c>
      <c r="J38" s="88">
        <v>1898</v>
      </c>
      <c r="K38" s="86">
        <v>2299</v>
      </c>
      <c r="L38" s="86">
        <v>2320</v>
      </c>
      <c r="M38" s="86">
        <v>2442.9599999999991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2502</v>
      </c>
      <c r="F39" s="86">
        <v>2419</v>
      </c>
      <c r="G39" s="86">
        <v>582</v>
      </c>
      <c r="H39" s="87">
        <v>922</v>
      </c>
      <c r="I39" s="86">
        <v>1586</v>
      </c>
      <c r="J39" s="88">
        <v>1445</v>
      </c>
      <c r="K39" s="86">
        <v>970</v>
      </c>
      <c r="L39" s="86">
        <v>1014</v>
      </c>
      <c r="M39" s="86">
        <v>1067.742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3236</v>
      </c>
      <c r="F40" s="86">
        <v>3011</v>
      </c>
      <c r="G40" s="86">
        <v>9978</v>
      </c>
      <c r="H40" s="87">
        <v>2259</v>
      </c>
      <c r="I40" s="86">
        <v>1448</v>
      </c>
      <c r="J40" s="88">
        <v>2871</v>
      </c>
      <c r="K40" s="86">
        <v>2580</v>
      </c>
      <c r="L40" s="86">
        <v>2501</v>
      </c>
      <c r="M40" s="86">
        <v>2759.5529999999999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12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2750</v>
      </c>
      <c r="F42" s="86">
        <v>1477</v>
      </c>
      <c r="G42" s="86">
        <v>4296</v>
      </c>
      <c r="H42" s="87">
        <v>4638</v>
      </c>
      <c r="I42" s="86">
        <v>4542</v>
      </c>
      <c r="J42" s="88">
        <v>4482</v>
      </c>
      <c r="K42" s="86">
        <v>5185</v>
      </c>
      <c r="L42" s="86">
        <v>5599</v>
      </c>
      <c r="M42" s="86">
        <v>5901.7469999999994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187</v>
      </c>
      <c r="F43" s="86">
        <v>298</v>
      </c>
      <c r="G43" s="86">
        <v>2491</v>
      </c>
      <c r="H43" s="87">
        <v>3425</v>
      </c>
      <c r="I43" s="86">
        <v>4778</v>
      </c>
      <c r="J43" s="88">
        <v>5752</v>
      </c>
      <c r="K43" s="86">
        <v>3378</v>
      </c>
      <c r="L43" s="86">
        <v>3982</v>
      </c>
      <c r="M43" s="86">
        <v>4104.0460000000003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356</v>
      </c>
      <c r="F44" s="86">
        <v>241</v>
      </c>
      <c r="G44" s="86">
        <v>452</v>
      </c>
      <c r="H44" s="87">
        <v>2827</v>
      </c>
      <c r="I44" s="86">
        <v>2622</v>
      </c>
      <c r="J44" s="88">
        <v>1364</v>
      </c>
      <c r="K44" s="86">
        <v>1753</v>
      </c>
      <c r="L44" s="86">
        <v>1847</v>
      </c>
      <c r="M44" s="86">
        <v>1953.8909999999998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152</v>
      </c>
      <c r="F45" s="86">
        <v>205</v>
      </c>
      <c r="G45" s="86">
        <v>1859</v>
      </c>
      <c r="H45" s="87">
        <v>2922</v>
      </c>
      <c r="I45" s="86">
        <v>1985</v>
      </c>
      <c r="J45" s="88">
        <v>1682</v>
      </c>
      <c r="K45" s="86">
        <v>3808</v>
      </c>
      <c r="L45" s="86">
        <v>4077</v>
      </c>
      <c r="M45" s="86">
        <v>4297.0810000000001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65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65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51522</v>
      </c>
      <c r="F51" s="72">
        <f t="shared" ref="F51:M51" si="4">F52+F59+F62+F63+F64+F72+F73</f>
        <v>50027</v>
      </c>
      <c r="G51" s="72">
        <f t="shared" si="4"/>
        <v>50108</v>
      </c>
      <c r="H51" s="73">
        <f t="shared" si="4"/>
        <v>50000</v>
      </c>
      <c r="I51" s="72">
        <f t="shared" si="4"/>
        <v>50124</v>
      </c>
      <c r="J51" s="74">
        <f t="shared" si="4"/>
        <v>50110</v>
      </c>
      <c r="K51" s="72">
        <f t="shared" si="4"/>
        <v>50000</v>
      </c>
      <c r="L51" s="72">
        <f t="shared" si="4"/>
        <v>50000</v>
      </c>
      <c r="M51" s="72">
        <f t="shared" si="4"/>
        <v>52650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0</v>
      </c>
      <c r="F56" s="100">
        <f t="shared" ref="F56:M56" si="7">SUM(F57:F58)</f>
        <v>0</v>
      </c>
      <c r="G56" s="100">
        <f t="shared" si="7"/>
        <v>0</v>
      </c>
      <c r="H56" s="101">
        <f t="shared" si="7"/>
        <v>0</v>
      </c>
      <c r="I56" s="100">
        <f t="shared" si="7"/>
        <v>0</v>
      </c>
      <c r="J56" s="102">
        <f t="shared" si="7"/>
        <v>0</v>
      </c>
      <c r="K56" s="100">
        <f t="shared" si="7"/>
        <v>0</v>
      </c>
      <c r="L56" s="100">
        <f t="shared" si="7"/>
        <v>0</v>
      </c>
      <c r="M56" s="100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51500</v>
      </c>
      <c r="F59" s="100">
        <f t="shared" ref="F59:M59" si="8">SUM(F60:F61)</f>
        <v>50000</v>
      </c>
      <c r="G59" s="100">
        <f t="shared" si="8"/>
        <v>50000</v>
      </c>
      <c r="H59" s="101">
        <f t="shared" si="8"/>
        <v>50000</v>
      </c>
      <c r="I59" s="100">
        <f t="shared" si="8"/>
        <v>50000</v>
      </c>
      <c r="J59" s="102">
        <f t="shared" si="8"/>
        <v>50000</v>
      </c>
      <c r="K59" s="100">
        <f t="shared" si="8"/>
        <v>50000</v>
      </c>
      <c r="L59" s="100">
        <f t="shared" si="8"/>
        <v>50000</v>
      </c>
      <c r="M59" s="100">
        <f t="shared" si="8"/>
        <v>52650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51500</v>
      </c>
      <c r="F61" s="93">
        <v>50000</v>
      </c>
      <c r="G61" s="93">
        <v>50000</v>
      </c>
      <c r="H61" s="94">
        <v>50000</v>
      </c>
      <c r="I61" s="93">
        <v>50000</v>
      </c>
      <c r="J61" s="95">
        <v>50000</v>
      </c>
      <c r="K61" s="93">
        <v>50000</v>
      </c>
      <c r="L61" s="93">
        <v>50000</v>
      </c>
      <c r="M61" s="93">
        <v>52650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2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2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2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2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2</v>
      </c>
      <c r="G67" s="93">
        <v>0</v>
      </c>
      <c r="H67" s="94">
        <v>0</v>
      </c>
      <c r="I67" s="93">
        <v>0</v>
      </c>
      <c r="J67" s="95">
        <v>2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22</v>
      </c>
      <c r="F73" s="86">
        <f t="shared" ref="F73:M73" si="12">SUM(F74:F75)</f>
        <v>25</v>
      </c>
      <c r="G73" s="86">
        <f t="shared" si="12"/>
        <v>108</v>
      </c>
      <c r="H73" s="87">
        <f t="shared" si="12"/>
        <v>0</v>
      </c>
      <c r="I73" s="86">
        <f t="shared" si="12"/>
        <v>124</v>
      </c>
      <c r="J73" s="88">
        <f t="shared" si="12"/>
        <v>108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22</v>
      </c>
      <c r="F74" s="79">
        <v>25</v>
      </c>
      <c r="G74" s="79">
        <v>78</v>
      </c>
      <c r="H74" s="80">
        <v>0</v>
      </c>
      <c r="I74" s="79">
        <v>104</v>
      </c>
      <c r="J74" s="81">
        <v>76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30</v>
      </c>
      <c r="H75" s="94">
        <v>0</v>
      </c>
      <c r="I75" s="93">
        <v>20</v>
      </c>
      <c r="J75" s="95">
        <v>32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44</v>
      </c>
      <c r="F77" s="72">
        <f t="shared" ref="F77:M77" si="13">F78+F81+F84+F85+F86+F87+F88</f>
        <v>2426</v>
      </c>
      <c r="G77" s="72">
        <f t="shared" si="13"/>
        <v>1573</v>
      </c>
      <c r="H77" s="73">
        <f t="shared" si="13"/>
        <v>1306</v>
      </c>
      <c r="I77" s="72">
        <f t="shared" si="13"/>
        <v>3609</v>
      </c>
      <c r="J77" s="74">
        <f t="shared" si="13"/>
        <v>2163</v>
      </c>
      <c r="K77" s="72">
        <f t="shared" si="13"/>
        <v>911</v>
      </c>
      <c r="L77" s="72">
        <f t="shared" si="13"/>
        <v>953</v>
      </c>
      <c r="M77" s="72">
        <f t="shared" si="13"/>
        <v>1003.5089999999999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1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1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44</v>
      </c>
      <c r="F81" s="86">
        <f t="shared" ref="F81:M81" si="15">SUM(F82:F83)</f>
        <v>2426</v>
      </c>
      <c r="G81" s="86">
        <f t="shared" si="15"/>
        <v>1559</v>
      </c>
      <c r="H81" s="87">
        <f t="shared" si="15"/>
        <v>1306</v>
      </c>
      <c r="I81" s="86">
        <f t="shared" si="15"/>
        <v>3467</v>
      </c>
      <c r="J81" s="88">
        <f t="shared" si="15"/>
        <v>2019</v>
      </c>
      <c r="K81" s="86">
        <f t="shared" si="15"/>
        <v>911</v>
      </c>
      <c r="L81" s="86">
        <f t="shared" si="15"/>
        <v>953</v>
      </c>
      <c r="M81" s="86">
        <f t="shared" si="15"/>
        <v>1003.5089999999999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44</v>
      </c>
      <c r="F83" s="93">
        <v>2426</v>
      </c>
      <c r="G83" s="93">
        <v>1559</v>
      </c>
      <c r="H83" s="94">
        <v>1306</v>
      </c>
      <c r="I83" s="93">
        <v>3467</v>
      </c>
      <c r="J83" s="95">
        <v>2019</v>
      </c>
      <c r="K83" s="93">
        <v>911</v>
      </c>
      <c r="L83" s="93">
        <v>953</v>
      </c>
      <c r="M83" s="93">
        <v>1003.5089999999999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14</v>
      </c>
      <c r="H88" s="87">
        <v>0</v>
      </c>
      <c r="I88" s="86">
        <v>142</v>
      </c>
      <c r="J88" s="88">
        <v>143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3395</v>
      </c>
      <c r="F90" s="72">
        <v>436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209428</v>
      </c>
      <c r="F92" s="46">
        <f t="shared" ref="F92:M92" si="16">F4+F51+F77+F90</f>
        <v>204484</v>
      </c>
      <c r="G92" s="46">
        <f t="shared" si="16"/>
        <v>224927</v>
      </c>
      <c r="H92" s="47">
        <f t="shared" si="16"/>
        <v>320292</v>
      </c>
      <c r="I92" s="46">
        <f t="shared" si="16"/>
        <v>322423</v>
      </c>
      <c r="J92" s="48">
        <f t="shared" si="16"/>
        <v>314836</v>
      </c>
      <c r="K92" s="46">
        <f t="shared" si="16"/>
        <v>412774</v>
      </c>
      <c r="L92" s="46">
        <f t="shared" si="16"/>
        <v>402323</v>
      </c>
      <c r="M92" s="46">
        <f t="shared" si="16"/>
        <v>424379.11900000001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156</v>
      </c>
      <c r="F3" s="17" t="s">
        <v>157</v>
      </c>
      <c r="G3" s="17" t="s">
        <v>149</v>
      </c>
      <c r="H3" s="173" t="s">
        <v>158</v>
      </c>
      <c r="I3" s="174"/>
      <c r="J3" s="175"/>
      <c r="K3" s="17" t="s">
        <v>133</v>
      </c>
      <c r="L3" s="17" t="s">
        <v>130</v>
      </c>
      <c r="M3" s="17" t="s">
        <v>132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52276</v>
      </c>
      <c r="F4" s="72">
        <f t="shared" ref="F4:M4" si="0">F5+F8+F47</f>
        <v>44633</v>
      </c>
      <c r="G4" s="72">
        <f t="shared" si="0"/>
        <v>58195</v>
      </c>
      <c r="H4" s="73">
        <f t="shared" si="0"/>
        <v>71295</v>
      </c>
      <c r="I4" s="72">
        <f t="shared" si="0"/>
        <v>72271</v>
      </c>
      <c r="J4" s="74">
        <f t="shared" si="0"/>
        <v>76997</v>
      </c>
      <c r="K4" s="72">
        <f t="shared" si="0"/>
        <v>94941</v>
      </c>
      <c r="L4" s="72">
        <f t="shared" si="0"/>
        <v>100037</v>
      </c>
      <c r="M4" s="72">
        <f t="shared" si="0"/>
        <v>104560.96099999998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34139</v>
      </c>
      <c r="F5" s="100">
        <f t="shared" ref="F5:M5" si="1">SUM(F6:F7)</f>
        <v>26539</v>
      </c>
      <c r="G5" s="100">
        <f t="shared" si="1"/>
        <v>32629</v>
      </c>
      <c r="H5" s="101">
        <f t="shared" si="1"/>
        <v>41022</v>
      </c>
      <c r="I5" s="100">
        <f t="shared" si="1"/>
        <v>40968</v>
      </c>
      <c r="J5" s="102">
        <f t="shared" si="1"/>
        <v>45485</v>
      </c>
      <c r="K5" s="100">
        <f t="shared" si="1"/>
        <v>66568</v>
      </c>
      <c r="L5" s="100">
        <f t="shared" si="1"/>
        <v>70610</v>
      </c>
      <c r="M5" s="100">
        <f t="shared" si="1"/>
        <v>74370.329999999987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30232</v>
      </c>
      <c r="F6" s="79">
        <v>23111</v>
      </c>
      <c r="G6" s="79">
        <v>32629</v>
      </c>
      <c r="H6" s="80">
        <v>36039</v>
      </c>
      <c r="I6" s="79">
        <v>35898</v>
      </c>
      <c r="J6" s="81">
        <v>36388</v>
      </c>
      <c r="K6" s="79">
        <v>56050</v>
      </c>
      <c r="L6" s="79">
        <v>58088</v>
      </c>
      <c r="M6" s="79">
        <v>60680.663999999997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3907</v>
      </c>
      <c r="F7" s="93">
        <v>3428</v>
      </c>
      <c r="G7" s="93">
        <v>0</v>
      </c>
      <c r="H7" s="94">
        <v>4983</v>
      </c>
      <c r="I7" s="93">
        <v>5070</v>
      </c>
      <c r="J7" s="95">
        <v>9097</v>
      </c>
      <c r="K7" s="93">
        <v>10518</v>
      </c>
      <c r="L7" s="93">
        <v>12522</v>
      </c>
      <c r="M7" s="93">
        <v>13689.665999999997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18137</v>
      </c>
      <c r="F8" s="100">
        <f t="shared" ref="F8:M8" si="2">SUM(F9:F46)</f>
        <v>18029</v>
      </c>
      <c r="G8" s="100">
        <f t="shared" si="2"/>
        <v>25566</v>
      </c>
      <c r="H8" s="101">
        <f t="shared" si="2"/>
        <v>30273</v>
      </c>
      <c r="I8" s="100">
        <f t="shared" si="2"/>
        <v>31303</v>
      </c>
      <c r="J8" s="102">
        <f t="shared" si="2"/>
        <v>31512</v>
      </c>
      <c r="K8" s="100">
        <f t="shared" si="2"/>
        <v>28373</v>
      </c>
      <c r="L8" s="100">
        <f t="shared" si="2"/>
        <v>29427</v>
      </c>
      <c r="M8" s="100">
        <f t="shared" si="2"/>
        <v>30190.630999999994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1074</v>
      </c>
      <c r="F9" s="79">
        <v>111</v>
      </c>
      <c r="G9" s="79">
        <v>105</v>
      </c>
      <c r="H9" s="80">
        <v>258</v>
      </c>
      <c r="I9" s="79">
        <v>229</v>
      </c>
      <c r="J9" s="81">
        <v>186</v>
      </c>
      <c r="K9" s="79">
        <v>271</v>
      </c>
      <c r="L9" s="79">
        <v>284</v>
      </c>
      <c r="M9" s="79">
        <v>299.05199999999996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1807</v>
      </c>
      <c r="F10" s="86">
        <v>210</v>
      </c>
      <c r="G10" s="86">
        <v>2</v>
      </c>
      <c r="H10" s="87">
        <v>527</v>
      </c>
      <c r="I10" s="86">
        <v>285</v>
      </c>
      <c r="J10" s="88">
        <v>916</v>
      </c>
      <c r="K10" s="86">
        <v>1155</v>
      </c>
      <c r="L10" s="86">
        <v>1257</v>
      </c>
      <c r="M10" s="86">
        <v>1373.6209999999999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</v>
      </c>
      <c r="F11" s="86">
        <v>422</v>
      </c>
      <c r="G11" s="86">
        <v>1013</v>
      </c>
      <c r="H11" s="87">
        <v>300</v>
      </c>
      <c r="I11" s="86">
        <v>229</v>
      </c>
      <c r="J11" s="88">
        <v>218</v>
      </c>
      <c r="K11" s="86">
        <v>303</v>
      </c>
      <c r="L11" s="86">
        <v>270</v>
      </c>
      <c r="M11" s="86">
        <v>232.31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1963</v>
      </c>
      <c r="F12" s="86">
        <v>2516</v>
      </c>
      <c r="G12" s="86">
        <v>2260</v>
      </c>
      <c r="H12" s="87">
        <v>2106</v>
      </c>
      <c r="I12" s="86">
        <v>1806</v>
      </c>
      <c r="J12" s="88">
        <v>1637</v>
      </c>
      <c r="K12" s="86">
        <v>2209</v>
      </c>
      <c r="L12" s="86">
        <v>2311</v>
      </c>
      <c r="M12" s="86">
        <v>2433.4829999999997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637</v>
      </c>
      <c r="F13" s="86">
        <v>624</v>
      </c>
      <c r="G13" s="86">
        <v>759</v>
      </c>
      <c r="H13" s="87">
        <v>937</v>
      </c>
      <c r="I13" s="86">
        <v>437</v>
      </c>
      <c r="J13" s="88">
        <v>437</v>
      </c>
      <c r="K13" s="86">
        <v>1318</v>
      </c>
      <c r="L13" s="86">
        <v>1550</v>
      </c>
      <c r="M13" s="86">
        <v>1535.1499999999999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68</v>
      </c>
      <c r="F14" s="86">
        <v>114</v>
      </c>
      <c r="G14" s="86">
        <v>630</v>
      </c>
      <c r="H14" s="87">
        <v>637</v>
      </c>
      <c r="I14" s="86">
        <v>837</v>
      </c>
      <c r="J14" s="88">
        <v>1130</v>
      </c>
      <c r="K14" s="86">
        <v>461</v>
      </c>
      <c r="L14" s="86">
        <v>437</v>
      </c>
      <c r="M14" s="86">
        <v>460.161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1353</v>
      </c>
      <c r="F15" s="86">
        <v>3556</v>
      </c>
      <c r="G15" s="86">
        <v>1489</v>
      </c>
      <c r="H15" s="87">
        <v>2610</v>
      </c>
      <c r="I15" s="86">
        <v>2411</v>
      </c>
      <c r="J15" s="88">
        <v>2411</v>
      </c>
      <c r="K15" s="86">
        <v>3351</v>
      </c>
      <c r="L15" s="86">
        <v>3169</v>
      </c>
      <c r="M15" s="86">
        <v>3338.9569999999994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9</v>
      </c>
      <c r="F16" s="86">
        <v>0</v>
      </c>
      <c r="G16" s="86">
        <v>5</v>
      </c>
      <c r="H16" s="87">
        <v>1925</v>
      </c>
      <c r="I16" s="86">
        <v>1885</v>
      </c>
      <c r="J16" s="88">
        <v>1750</v>
      </c>
      <c r="K16" s="86">
        <v>2103</v>
      </c>
      <c r="L16" s="86">
        <v>2297</v>
      </c>
      <c r="M16" s="86">
        <v>2418.741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1888</v>
      </c>
      <c r="F17" s="86">
        <v>999</v>
      </c>
      <c r="G17" s="86">
        <v>613</v>
      </c>
      <c r="H17" s="87">
        <v>906</v>
      </c>
      <c r="I17" s="86">
        <v>991</v>
      </c>
      <c r="J17" s="88">
        <v>1062</v>
      </c>
      <c r="K17" s="86">
        <v>964</v>
      </c>
      <c r="L17" s="86">
        <v>1026</v>
      </c>
      <c r="M17" s="86">
        <v>1204.3779999999999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99</v>
      </c>
      <c r="F21" s="86">
        <v>955</v>
      </c>
      <c r="G21" s="86">
        <v>7</v>
      </c>
      <c r="H21" s="87">
        <v>2191</v>
      </c>
      <c r="I21" s="86">
        <v>250</v>
      </c>
      <c r="J21" s="88">
        <v>0</v>
      </c>
      <c r="K21" s="86">
        <v>792</v>
      </c>
      <c r="L21" s="86">
        <v>926</v>
      </c>
      <c r="M21" s="86">
        <v>27.077999999999975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565</v>
      </c>
      <c r="F22" s="86">
        <v>177</v>
      </c>
      <c r="G22" s="86">
        <v>248</v>
      </c>
      <c r="H22" s="87">
        <v>2228</v>
      </c>
      <c r="I22" s="86">
        <v>7270</v>
      </c>
      <c r="J22" s="88">
        <v>5944</v>
      </c>
      <c r="K22" s="86">
        <v>2952</v>
      </c>
      <c r="L22" s="86">
        <v>3108</v>
      </c>
      <c r="M22" s="86">
        <v>3340.7240000000002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29</v>
      </c>
      <c r="F23" s="86">
        <v>18</v>
      </c>
      <c r="G23" s="86">
        <v>32</v>
      </c>
      <c r="H23" s="87">
        <v>0</v>
      </c>
      <c r="I23" s="86">
        <v>0</v>
      </c>
      <c r="J23" s="88">
        <v>178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59</v>
      </c>
      <c r="F24" s="86">
        <v>145</v>
      </c>
      <c r="G24" s="86">
        <v>27</v>
      </c>
      <c r="H24" s="87">
        <v>30</v>
      </c>
      <c r="I24" s="86">
        <v>30</v>
      </c>
      <c r="J24" s="88">
        <v>10</v>
      </c>
      <c r="K24" s="86">
        <v>32</v>
      </c>
      <c r="L24" s="86">
        <v>35</v>
      </c>
      <c r="M24" s="86">
        <v>36.854999999999997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3</v>
      </c>
      <c r="F25" s="86">
        <v>13</v>
      </c>
      <c r="G25" s="86">
        <v>30</v>
      </c>
      <c r="H25" s="87">
        <v>7</v>
      </c>
      <c r="I25" s="86">
        <v>41</v>
      </c>
      <c r="J25" s="88">
        <v>704</v>
      </c>
      <c r="K25" s="86">
        <v>25</v>
      </c>
      <c r="L25" s="86">
        <v>10</v>
      </c>
      <c r="M25" s="86">
        <v>10.53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10</v>
      </c>
      <c r="F29" s="86">
        <v>53</v>
      </c>
      <c r="G29" s="86">
        <v>94</v>
      </c>
      <c r="H29" s="87">
        <v>80</v>
      </c>
      <c r="I29" s="86">
        <v>94</v>
      </c>
      <c r="J29" s="88">
        <v>26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4</v>
      </c>
      <c r="F30" s="86">
        <v>7</v>
      </c>
      <c r="G30" s="86">
        <v>59</v>
      </c>
      <c r="H30" s="87">
        <v>87</v>
      </c>
      <c r="I30" s="86">
        <v>90</v>
      </c>
      <c r="J30" s="88">
        <v>73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11</v>
      </c>
      <c r="F32" s="86">
        <v>29</v>
      </c>
      <c r="G32" s="86">
        <v>15</v>
      </c>
      <c r="H32" s="87">
        <v>53</v>
      </c>
      <c r="I32" s="86">
        <v>57</v>
      </c>
      <c r="J32" s="88">
        <v>219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127</v>
      </c>
      <c r="F37" s="86">
        <v>8</v>
      </c>
      <c r="G37" s="86">
        <v>146</v>
      </c>
      <c r="H37" s="87">
        <v>350</v>
      </c>
      <c r="I37" s="86">
        <v>198</v>
      </c>
      <c r="J37" s="88">
        <v>83</v>
      </c>
      <c r="K37" s="86">
        <v>571</v>
      </c>
      <c r="L37" s="86">
        <v>603</v>
      </c>
      <c r="M37" s="86">
        <v>635.95899999999995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346</v>
      </c>
      <c r="F38" s="86">
        <v>842</v>
      </c>
      <c r="G38" s="86">
        <v>844</v>
      </c>
      <c r="H38" s="87">
        <v>1196</v>
      </c>
      <c r="I38" s="86">
        <v>1347</v>
      </c>
      <c r="J38" s="88">
        <v>1010</v>
      </c>
      <c r="K38" s="86">
        <v>1374</v>
      </c>
      <c r="L38" s="86">
        <v>1310</v>
      </c>
      <c r="M38" s="86">
        <v>1379.4299999999998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2463</v>
      </c>
      <c r="F39" s="86">
        <v>2419</v>
      </c>
      <c r="G39" s="86">
        <v>582</v>
      </c>
      <c r="H39" s="87">
        <v>922</v>
      </c>
      <c r="I39" s="86">
        <v>1586</v>
      </c>
      <c r="J39" s="88">
        <v>1445</v>
      </c>
      <c r="K39" s="86">
        <v>970</v>
      </c>
      <c r="L39" s="86">
        <v>1014</v>
      </c>
      <c r="M39" s="86">
        <v>1067.742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3236</v>
      </c>
      <c r="F40" s="86">
        <v>3011</v>
      </c>
      <c r="G40" s="86">
        <v>9978</v>
      </c>
      <c r="H40" s="87">
        <v>2259</v>
      </c>
      <c r="I40" s="86">
        <v>1448</v>
      </c>
      <c r="J40" s="88">
        <v>2871</v>
      </c>
      <c r="K40" s="86">
        <v>2580</v>
      </c>
      <c r="L40" s="86">
        <v>2501</v>
      </c>
      <c r="M40" s="86">
        <v>2759.5529999999999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2153</v>
      </c>
      <c r="F42" s="86">
        <v>1140</v>
      </c>
      <c r="G42" s="86">
        <v>3576</v>
      </c>
      <c r="H42" s="87">
        <v>4613</v>
      </c>
      <c r="I42" s="86">
        <v>4161</v>
      </c>
      <c r="J42" s="88">
        <v>4011</v>
      </c>
      <c r="K42" s="86">
        <v>3315</v>
      </c>
      <c r="L42" s="86">
        <v>3452</v>
      </c>
      <c r="M42" s="86">
        <v>3640.9559999999997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163</v>
      </c>
      <c r="F43" s="86">
        <v>298</v>
      </c>
      <c r="G43" s="86">
        <v>1119</v>
      </c>
      <c r="H43" s="87">
        <v>1250</v>
      </c>
      <c r="I43" s="86">
        <v>2262</v>
      </c>
      <c r="J43" s="88">
        <v>2914</v>
      </c>
      <c r="K43" s="86">
        <v>532</v>
      </c>
      <c r="L43" s="86">
        <v>560</v>
      </c>
      <c r="M43" s="86">
        <v>500.67999999999995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22</v>
      </c>
      <c r="F44" s="86">
        <v>157</v>
      </c>
      <c r="G44" s="86">
        <v>256</v>
      </c>
      <c r="H44" s="87">
        <v>1879</v>
      </c>
      <c r="I44" s="86">
        <v>1374</v>
      </c>
      <c r="J44" s="88">
        <v>595</v>
      </c>
      <c r="K44" s="86">
        <v>687</v>
      </c>
      <c r="L44" s="86">
        <v>728</v>
      </c>
      <c r="M44" s="86">
        <v>775.58399999999995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47</v>
      </c>
      <c r="F45" s="86">
        <v>205</v>
      </c>
      <c r="G45" s="86">
        <v>1677</v>
      </c>
      <c r="H45" s="87">
        <v>2922</v>
      </c>
      <c r="I45" s="86">
        <v>1985</v>
      </c>
      <c r="J45" s="88">
        <v>1682</v>
      </c>
      <c r="K45" s="86">
        <v>2408</v>
      </c>
      <c r="L45" s="86">
        <v>2579</v>
      </c>
      <c r="M45" s="86">
        <v>2719.6869999999999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65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65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7</v>
      </c>
      <c r="F51" s="72">
        <f t="shared" ref="F51:M51" si="4">F52+F59+F62+F63+F64+F72+F73</f>
        <v>22</v>
      </c>
      <c r="G51" s="72">
        <f t="shared" si="4"/>
        <v>0</v>
      </c>
      <c r="H51" s="73">
        <f t="shared" si="4"/>
        <v>0</v>
      </c>
      <c r="I51" s="72">
        <f t="shared" si="4"/>
        <v>54</v>
      </c>
      <c r="J51" s="74">
        <f t="shared" si="4"/>
        <v>50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2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2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2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2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2</v>
      </c>
      <c r="G67" s="93">
        <v>0</v>
      </c>
      <c r="H67" s="94">
        <v>0</v>
      </c>
      <c r="I67" s="93">
        <v>0</v>
      </c>
      <c r="J67" s="95">
        <v>2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7</v>
      </c>
      <c r="F73" s="86">
        <f t="shared" ref="F73:M73" si="12">SUM(F74:F75)</f>
        <v>20</v>
      </c>
      <c r="G73" s="86">
        <f t="shared" si="12"/>
        <v>0</v>
      </c>
      <c r="H73" s="87">
        <f t="shared" si="12"/>
        <v>0</v>
      </c>
      <c r="I73" s="86">
        <f t="shared" si="12"/>
        <v>54</v>
      </c>
      <c r="J73" s="88">
        <f t="shared" si="12"/>
        <v>48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7</v>
      </c>
      <c r="F74" s="79">
        <v>20</v>
      </c>
      <c r="G74" s="79">
        <v>0</v>
      </c>
      <c r="H74" s="80">
        <v>0</v>
      </c>
      <c r="I74" s="79">
        <v>54</v>
      </c>
      <c r="J74" s="81">
        <v>48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44</v>
      </c>
      <c r="F77" s="72">
        <f t="shared" ref="F77:M77" si="13">F78+F81+F84+F85+F86+F87+F88</f>
        <v>2426</v>
      </c>
      <c r="G77" s="72">
        <f t="shared" si="13"/>
        <v>1573</v>
      </c>
      <c r="H77" s="73">
        <f t="shared" si="13"/>
        <v>1306</v>
      </c>
      <c r="I77" s="72">
        <f t="shared" si="13"/>
        <v>3197</v>
      </c>
      <c r="J77" s="74">
        <f t="shared" si="13"/>
        <v>1681</v>
      </c>
      <c r="K77" s="72">
        <f t="shared" si="13"/>
        <v>911</v>
      </c>
      <c r="L77" s="72">
        <f t="shared" si="13"/>
        <v>953</v>
      </c>
      <c r="M77" s="72">
        <f t="shared" si="13"/>
        <v>1003.5089999999999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1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1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44</v>
      </c>
      <c r="F81" s="86">
        <f t="shared" ref="F81:M81" si="15">SUM(F82:F83)</f>
        <v>2426</v>
      </c>
      <c r="G81" s="86">
        <f t="shared" si="15"/>
        <v>1559</v>
      </c>
      <c r="H81" s="87">
        <f t="shared" si="15"/>
        <v>1306</v>
      </c>
      <c r="I81" s="86">
        <f t="shared" si="15"/>
        <v>3176</v>
      </c>
      <c r="J81" s="88">
        <f t="shared" si="15"/>
        <v>1659</v>
      </c>
      <c r="K81" s="86">
        <f t="shared" si="15"/>
        <v>911</v>
      </c>
      <c r="L81" s="86">
        <f t="shared" si="15"/>
        <v>953</v>
      </c>
      <c r="M81" s="86">
        <f t="shared" si="15"/>
        <v>1003.5089999999999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44</v>
      </c>
      <c r="F83" s="93">
        <v>2426</v>
      </c>
      <c r="G83" s="93">
        <v>1559</v>
      </c>
      <c r="H83" s="94">
        <v>1306</v>
      </c>
      <c r="I83" s="93">
        <v>3176</v>
      </c>
      <c r="J83" s="95">
        <v>1659</v>
      </c>
      <c r="K83" s="93">
        <v>911</v>
      </c>
      <c r="L83" s="93">
        <v>953</v>
      </c>
      <c r="M83" s="93">
        <v>1003.5089999999999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14</v>
      </c>
      <c r="H88" s="87">
        <v>0</v>
      </c>
      <c r="I88" s="86">
        <v>21</v>
      </c>
      <c r="J88" s="88">
        <v>21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3395</v>
      </c>
      <c r="F90" s="72">
        <v>336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55722</v>
      </c>
      <c r="F92" s="46">
        <f t="shared" ref="F92:M92" si="16">F4+F51+F77+F90</f>
        <v>47417</v>
      </c>
      <c r="G92" s="46">
        <f t="shared" si="16"/>
        <v>59768</v>
      </c>
      <c r="H92" s="47">
        <f t="shared" si="16"/>
        <v>72601</v>
      </c>
      <c r="I92" s="46">
        <f t="shared" si="16"/>
        <v>75522</v>
      </c>
      <c r="J92" s="48">
        <f t="shared" si="16"/>
        <v>78728</v>
      </c>
      <c r="K92" s="46">
        <f t="shared" si="16"/>
        <v>95852</v>
      </c>
      <c r="L92" s="46">
        <f t="shared" si="16"/>
        <v>100990</v>
      </c>
      <c r="M92" s="46">
        <f t="shared" si="16"/>
        <v>105564.46999999999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177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156</v>
      </c>
      <c r="F3" s="17" t="s">
        <v>157</v>
      </c>
      <c r="G3" s="17" t="s">
        <v>149</v>
      </c>
      <c r="H3" s="173" t="s">
        <v>158</v>
      </c>
      <c r="I3" s="174"/>
      <c r="J3" s="175"/>
      <c r="K3" s="17" t="s">
        <v>133</v>
      </c>
      <c r="L3" s="17" t="s">
        <v>130</v>
      </c>
      <c r="M3" s="17" t="s">
        <v>132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28539</v>
      </c>
      <c r="F4" s="72">
        <f t="shared" ref="F4:M4" si="0">F5+F8+F47</f>
        <v>33793</v>
      </c>
      <c r="G4" s="72">
        <f t="shared" si="0"/>
        <v>35311</v>
      </c>
      <c r="H4" s="73">
        <f t="shared" si="0"/>
        <v>52631</v>
      </c>
      <c r="I4" s="72">
        <f t="shared" si="0"/>
        <v>50289</v>
      </c>
      <c r="J4" s="74">
        <f t="shared" si="0"/>
        <v>43258</v>
      </c>
      <c r="K4" s="72">
        <f t="shared" si="0"/>
        <v>91606</v>
      </c>
      <c r="L4" s="72">
        <f t="shared" si="0"/>
        <v>100785</v>
      </c>
      <c r="M4" s="72">
        <f t="shared" si="0"/>
        <v>104456.605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26756</v>
      </c>
      <c r="F5" s="100">
        <f t="shared" ref="F5:M5" si="1">SUM(F6:F7)</f>
        <v>30305</v>
      </c>
      <c r="G5" s="100">
        <f t="shared" si="1"/>
        <v>32594</v>
      </c>
      <c r="H5" s="101">
        <f t="shared" si="1"/>
        <v>44959</v>
      </c>
      <c r="I5" s="100">
        <f t="shared" si="1"/>
        <v>44939</v>
      </c>
      <c r="J5" s="102">
        <f t="shared" si="1"/>
        <v>37912</v>
      </c>
      <c r="K5" s="100">
        <f t="shared" si="1"/>
        <v>62263</v>
      </c>
      <c r="L5" s="100">
        <f t="shared" si="1"/>
        <v>68077</v>
      </c>
      <c r="M5" s="100">
        <f t="shared" si="1"/>
        <v>71864.080999999991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24081</v>
      </c>
      <c r="F6" s="79">
        <v>26927</v>
      </c>
      <c r="G6" s="79">
        <v>32594</v>
      </c>
      <c r="H6" s="80">
        <v>40668</v>
      </c>
      <c r="I6" s="79">
        <v>40648</v>
      </c>
      <c r="J6" s="81">
        <v>30329</v>
      </c>
      <c r="K6" s="79">
        <v>54684</v>
      </c>
      <c r="L6" s="79">
        <v>60588</v>
      </c>
      <c r="M6" s="79">
        <v>63693.163999999997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2675</v>
      </c>
      <c r="F7" s="93">
        <v>3378</v>
      </c>
      <c r="G7" s="93">
        <v>0</v>
      </c>
      <c r="H7" s="94">
        <v>4291</v>
      </c>
      <c r="I7" s="93">
        <v>4291</v>
      </c>
      <c r="J7" s="95">
        <v>7583</v>
      </c>
      <c r="K7" s="93">
        <v>7579</v>
      </c>
      <c r="L7" s="93">
        <v>7489</v>
      </c>
      <c r="M7" s="93">
        <v>8170.9169999999995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1783</v>
      </c>
      <c r="F8" s="100">
        <f t="shared" ref="F8:M8" si="2">SUM(F9:F46)</f>
        <v>3488</v>
      </c>
      <c r="G8" s="100">
        <f t="shared" si="2"/>
        <v>2717</v>
      </c>
      <c r="H8" s="101">
        <f t="shared" si="2"/>
        <v>7672</v>
      </c>
      <c r="I8" s="100">
        <f t="shared" si="2"/>
        <v>5350</v>
      </c>
      <c r="J8" s="102">
        <f t="shared" si="2"/>
        <v>5346</v>
      </c>
      <c r="K8" s="100">
        <f t="shared" si="2"/>
        <v>29343</v>
      </c>
      <c r="L8" s="100">
        <f t="shared" si="2"/>
        <v>32708</v>
      </c>
      <c r="M8" s="100">
        <f t="shared" si="2"/>
        <v>32592.524000000001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171</v>
      </c>
      <c r="F10" s="86">
        <v>326</v>
      </c>
      <c r="G10" s="86">
        <v>596</v>
      </c>
      <c r="H10" s="87">
        <v>421</v>
      </c>
      <c r="I10" s="86">
        <v>450</v>
      </c>
      <c r="J10" s="88">
        <v>450</v>
      </c>
      <c r="K10" s="86">
        <v>442</v>
      </c>
      <c r="L10" s="86">
        <v>462</v>
      </c>
      <c r="M10" s="86">
        <v>486.48599999999999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431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1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30</v>
      </c>
      <c r="F14" s="86">
        <v>0</v>
      </c>
      <c r="G14" s="86">
        <v>0</v>
      </c>
      <c r="H14" s="87">
        <v>0</v>
      </c>
      <c r="I14" s="86">
        <v>0</v>
      </c>
      <c r="J14" s="88">
        <v>0</v>
      </c>
      <c r="K14" s="86">
        <v>247</v>
      </c>
      <c r="L14" s="86">
        <v>260</v>
      </c>
      <c r="M14" s="86">
        <v>273.77999999999997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16018</v>
      </c>
      <c r="L16" s="86">
        <v>20318</v>
      </c>
      <c r="M16" s="86">
        <v>19545.853999999999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267</v>
      </c>
      <c r="F17" s="86">
        <v>1626</v>
      </c>
      <c r="G17" s="86">
        <v>96</v>
      </c>
      <c r="H17" s="87">
        <v>261</v>
      </c>
      <c r="I17" s="86">
        <v>315</v>
      </c>
      <c r="J17" s="88">
        <v>521</v>
      </c>
      <c r="K17" s="86">
        <v>762</v>
      </c>
      <c r="L17" s="86">
        <v>807</v>
      </c>
      <c r="M17" s="86">
        <v>849.77099999999996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49</v>
      </c>
      <c r="H21" s="87">
        <v>0</v>
      </c>
      <c r="I21" s="86">
        <v>372</v>
      </c>
      <c r="J21" s="88">
        <v>413</v>
      </c>
      <c r="K21" s="86">
        <v>7798</v>
      </c>
      <c r="L21" s="86">
        <v>6502</v>
      </c>
      <c r="M21" s="86">
        <v>6846.6059999999998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5659</v>
      </c>
      <c r="I23" s="86">
        <v>2181</v>
      </c>
      <c r="J23" s="88">
        <v>1887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1042</v>
      </c>
      <c r="F38" s="86">
        <v>1469</v>
      </c>
      <c r="G38" s="86">
        <v>570</v>
      </c>
      <c r="H38" s="87">
        <v>358</v>
      </c>
      <c r="I38" s="86">
        <v>673</v>
      </c>
      <c r="J38" s="88">
        <v>583</v>
      </c>
      <c r="K38" s="86">
        <v>587</v>
      </c>
      <c r="L38" s="86">
        <v>655</v>
      </c>
      <c r="M38" s="86">
        <v>689.71499999999992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74</v>
      </c>
      <c r="F42" s="86">
        <v>21</v>
      </c>
      <c r="G42" s="86">
        <v>281</v>
      </c>
      <c r="H42" s="87">
        <v>25</v>
      </c>
      <c r="I42" s="86">
        <v>125</v>
      </c>
      <c r="J42" s="88">
        <v>83</v>
      </c>
      <c r="K42" s="86">
        <v>1393</v>
      </c>
      <c r="L42" s="86">
        <v>1465</v>
      </c>
      <c r="M42" s="86">
        <v>1542.645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770</v>
      </c>
      <c r="H43" s="87">
        <v>0</v>
      </c>
      <c r="I43" s="86">
        <v>0</v>
      </c>
      <c r="J43" s="88">
        <v>268</v>
      </c>
      <c r="K43" s="86">
        <v>406</v>
      </c>
      <c r="L43" s="86">
        <v>428</v>
      </c>
      <c r="M43" s="86">
        <v>450.68399999999997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197</v>
      </c>
      <c r="F44" s="86">
        <v>46</v>
      </c>
      <c r="G44" s="86">
        <v>173</v>
      </c>
      <c r="H44" s="87">
        <v>948</v>
      </c>
      <c r="I44" s="86">
        <v>1234</v>
      </c>
      <c r="J44" s="88">
        <v>710</v>
      </c>
      <c r="K44" s="86">
        <v>940</v>
      </c>
      <c r="L44" s="86">
        <v>987</v>
      </c>
      <c r="M44" s="86">
        <v>1039.3109999999999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182</v>
      </c>
      <c r="H45" s="87">
        <v>0</v>
      </c>
      <c r="I45" s="86">
        <v>0</v>
      </c>
      <c r="J45" s="88">
        <v>0</v>
      </c>
      <c r="K45" s="86">
        <v>750</v>
      </c>
      <c r="L45" s="86">
        <v>824</v>
      </c>
      <c r="M45" s="86">
        <v>867.67199999999991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50000</v>
      </c>
      <c r="F51" s="72">
        <f t="shared" ref="F51:M51" si="4">F52+F59+F62+F63+F64+F72+F73</f>
        <v>50000</v>
      </c>
      <c r="G51" s="72">
        <f t="shared" si="4"/>
        <v>50030</v>
      </c>
      <c r="H51" s="73">
        <f t="shared" si="4"/>
        <v>50000</v>
      </c>
      <c r="I51" s="72">
        <f t="shared" si="4"/>
        <v>50020</v>
      </c>
      <c r="J51" s="74">
        <f t="shared" si="4"/>
        <v>50032</v>
      </c>
      <c r="K51" s="72">
        <f t="shared" si="4"/>
        <v>50000</v>
      </c>
      <c r="L51" s="72">
        <f t="shared" si="4"/>
        <v>50000</v>
      </c>
      <c r="M51" s="72">
        <f t="shared" si="4"/>
        <v>52650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50000</v>
      </c>
      <c r="F59" s="100">
        <f t="shared" ref="F59:M59" si="8">SUM(F60:F61)</f>
        <v>50000</v>
      </c>
      <c r="G59" s="100">
        <f t="shared" si="8"/>
        <v>50000</v>
      </c>
      <c r="H59" s="101">
        <f t="shared" si="8"/>
        <v>50000</v>
      </c>
      <c r="I59" s="100">
        <f t="shared" si="8"/>
        <v>50000</v>
      </c>
      <c r="J59" s="102">
        <f t="shared" si="8"/>
        <v>50000</v>
      </c>
      <c r="K59" s="100">
        <f t="shared" si="8"/>
        <v>50000</v>
      </c>
      <c r="L59" s="100">
        <f t="shared" si="8"/>
        <v>50000</v>
      </c>
      <c r="M59" s="100">
        <f t="shared" si="8"/>
        <v>52650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50000</v>
      </c>
      <c r="F61" s="93">
        <v>50000</v>
      </c>
      <c r="G61" s="93">
        <v>50000</v>
      </c>
      <c r="H61" s="94">
        <v>50000</v>
      </c>
      <c r="I61" s="93">
        <v>50000</v>
      </c>
      <c r="J61" s="95">
        <v>50000</v>
      </c>
      <c r="K61" s="93">
        <v>50000</v>
      </c>
      <c r="L61" s="93">
        <v>50000</v>
      </c>
      <c r="M61" s="93">
        <v>52650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30</v>
      </c>
      <c r="H73" s="87">
        <f t="shared" si="12"/>
        <v>0</v>
      </c>
      <c r="I73" s="86">
        <f t="shared" si="12"/>
        <v>20</v>
      </c>
      <c r="J73" s="88">
        <f t="shared" si="12"/>
        <v>32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30</v>
      </c>
      <c r="H75" s="94">
        <v>0</v>
      </c>
      <c r="I75" s="93">
        <v>20</v>
      </c>
      <c r="J75" s="95">
        <v>32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100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78539</v>
      </c>
      <c r="F92" s="46">
        <f t="shared" ref="F92:M92" si="16">F4+F51+F77+F90</f>
        <v>83893</v>
      </c>
      <c r="G92" s="46">
        <f t="shared" si="16"/>
        <v>85341</v>
      </c>
      <c r="H92" s="47">
        <f t="shared" si="16"/>
        <v>102631</v>
      </c>
      <c r="I92" s="46">
        <f t="shared" si="16"/>
        <v>100309</v>
      </c>
      <c r="J92" s="48">
        <f t="shared" si="16"/>
        <v>93290</v>
      </c>
      <c r="K92" s="46">
        <f t="shared" si="16"/>
        <v>141606</v>
      </c>
      <c r="L92" s="46">
        <f t="shared" si="16"/>
        <v>150785</v>
      </c>
      <c r="M92" s="46">
        <f t="shared" si="16"/>
        <v>157106.60499999998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178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156</v>
      </c>
      <c r="F3" s="17" t="s">
        <v>157</v>
      </c>
      <c r="G3" s="17" t="s">
        <v>149</v>
      </c>
      <c r="H3" s="173" t="s">
        <v>158</v>
      </c>
      <c r="I3" s="174"/>
      <c r="J3" s="175"/>
      <c r="K3" s="17" t="s">
        <v>133</v>
      </c>
      <c r="L3" s="17" t="s">
        <v>130</v>
      </c>
      <c r="M3" s="17" t="s">
        <v>132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34068</v>
      </c>
      <c r="F4" s="72">
        <f t="shared" ref="F4:M4" si="0">F5+F8+F47</f>
        <v>33743</v>
      </c>
      <c r="G4" s="72">
        <f t="shared" si="0"/>
        <v>35928</v>
      </c>
      <c r="H4" s="73">
        <f t="shared" si="0"/>
        <v>89540</v>
      </c>
      <c r="I4" s="72">
        <f t="shared" si="0"/>
        <v>91420</v>
      </c>
      <c r="J4" s="74">
        <f t="shared" si="0"/>
        <v>88472</v>
      </c>
      <c r="K4" s="72">
        <f t="shared" si="0"/>
        <v>117174</v>
      </c>
      <c r="L4" s="72">
        <f t="shared" si="0"/>
        <v>84252</v>
      </c>
      <c r="M4" s="72">
        <f t="shared" si="0"/>
        <v>90941.356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28352</v>
      </c>
      <c r="F5" s="100">
        <f t="shared" ref="F5:M5" si="1">SUM(F6:F7)</f>
        <v>30950</v>
      </c>
      <c r="G5" s="100">
        <f t="shared" si="1"/>
        <v>33843</v>
      </c>
      <c r="H5" s="101">
        <f t="shared" si="1"/>
        <v>51871</v>
      </c>
      <c r="I5" s="100">
        <f t="shared" si="1"/>
        <v>51841</v>
      </c>
      <c r="J5" s="102">
        <f t="shared" si="1"/>
        <v>47574</v>
      </c>
      <c r="K5" s="100">
        <f t="shared" si="1"/>
        <v>61802</v>
      </c>
      <c r="L5" s="100">
        <f t="shared" si="1"/>
        <v>66158</v>
      </c>
      <c r="M5" s="100">
        <f t="shared" si="1"/>
        <v>69108.373999999996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25137</v>
      </c>
      <c r="F6" s="79">
        <v>27460</v>
      </c>
      <c r="G6" s="79">
        <v>33843</v>
      </c>
      <c r="H6" s="80">
        <v>46993</v>
      </c>
      <c r="I6" s="79">
        <v>46963</v>
      </c>
      <c r="J6" s="81">
        <v>38060</v>
      </c>
      <c r="K6" s="79">
        <v>53608</v>
      </c>
      <c r="L6" s="79">
        <v>58264</v>
      </c>
      <c r="M6" s="79">
        <v>60507.991999999991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3215</v>
      </c>
      <c r="F7" s="93">
        <v>3490</v>
      </c>
      <c r="G7" s="93">
        <v>0</v>
      </c>
      <c r="H7" s="94">
        <v>4878</v>
      </c>
      <c r="I7" s="93">
        <v>4878</v>
      </c>
      <c r="J7" s="95">
        <v>9514</v>
      </c>
      <c r="K7" s="93">
        <v>8194</v>
      </c>
      <c r="L7" s="93">
        <v>7894</v>
      </c>
      <c r="M7" s="93">
        <v>8600.3819999999996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5716</v>
      </c>
      <c r="F8" s="100">
        <f t="shared" ref="F8:M8" si="2">SUM(F9:F46)</f>
        <v>2793</v>
      </c>
      <c r="G8" s="100">
        <f t="shared" si="2"/>
        <v>2085</v>
      </c>
      <c r="H8" s="101">
        <f t="shared" si="2"/>
        <v>37669</v>
      </c>
      <c r="I8" s="100">
        <f t="shared" si="2"/>
        <v>39579</v>
      </c>
      <c r="J8" s="102">
        <f t="shared" si="2"/>
        <v>40898</v>
      </c>
      <c r="K8" s="100">
        <f t="shared" si="2"/>
        <v>55372</v>
      </c>
      <c r="L8" s="100">
        <f t="shared" si="2"/>
        <v>18094</v>
      </c>
      <c r="M8" s="100">
        <f t="shared" si="2"/>
        <v>21832.981999999996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10</v>
      </c>
      <c r="G10" s="86">
        <v>73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-1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3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8</v>
      </c>
      <c r="F14" s="86">
        <v>0</v>
      </c>
      <c r="G14" s="86">
        <v>0</v>
      </c>
      <c r="H14" s="87">
        <v>0</v>
      </c>
      <c r="I14" s="86">
        <v>0</v>
      </c>
      <c r="J14" s="88">
        <v>0</v>
      </c>
      <c r="K14" s="86">
        <v>228</v>
      </c>
      <c r="L14" s="86">
        <v>240</v>
      </c>
      <c r="M14" s="86">
        <v>252.71999999999997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7</v>
      </c>
      <c r="G16" s="86">
        <v>109</v>
      </c>
      <c r="H16" s="87">
        <v>115</v>
      </c>
      <c r="I16" s="86">
        <v>467</v>
      </c>
      <c r="J16" s="88">
        <v>469</v>
      </c>
      <c r="K16" s="86">
        <v>408</v>
      </c>
      <c r="L16" s="86">
        <v>343</v>
      </c>
      <c r="M16" s="86">
        <v>361.17899999999997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5055</v>
      </c>
      <c r="F17" s="86">
        <v>2287</v>
      </c>
      <c r="G17" s="86">
        <v>651</v>
      </c>
      <c r="H17" s="87">
        <v>35000</v>
      </c>
      <c r="I17" s="86">
        <v>36118</v>
      </c>
      <c r="J17" s="88">
        <v>37516</v>
      </c>
      <c r="K17" s="86">
        <v>52324</v>
      </c>
      <c r="L17" s="86">
        <v>15246</v>
      </c>
      <c r="M17" s="86">
        <v>18834.037999999997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109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129</v>
      </c>
      <c r="F38" s="86">
        <v>136</v>
      </c>
      <c r="G38" s="86">
        <v>234</v>
      </c>
      <c r="H38" s="87">
        <v>379</v>
      </c>
      <c r="I38" s="86">
        <v>365</v>
      </c>
      <c r="J38" s="88">
        <v>235</v>
      </c>
      <c r="K38" s="86">
        <v>265</v>
      </c>
      <c r="L38" s="86">
        <v>279</v>
      </c>
      <c r="M38" s="86">
        <v>293.78699999999998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12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209</v>
      </c>
      <c r="F42" s="86">
        <v>316</v>
      </c>
      <c r="G42" s="86">
        <v>404</v>
      </c>
      <c r="H42" s="87">
        <v>0</v>
      </c>
      <c r="I42" s="86">
        <v>166</v>
      </c>
      <c r="J42" s="88">
        <v>330</v>
      </c>
      <c r="K42" s="86">
        <v>247</v>
      </c>
      <c r="L42" s="86">
        <v>440</v>
      </c>
      <c r="M42" s="86">
        <v>463.31999999999994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24</v>
      </c>
      <c r="F43" s="86">
        <v>0</v>
      </c>
      <c r="G43" s="86">
        <v>602</v>
      </c>
      <c r="H43" s="87">
        <v>2175</v>
      </c>
      <c r="I43" s="86">
        <v>2449</v>
      </c>
      <c r="J43" s="88">
        <v>2333</v>
      </c>
      <c r="K43" s="86">
        <v>1380</v>
      </c>
      <c r="L43" s="86">
        <v>999</v>
      </c>
      <c r="M43" s="86">
        <v>1051.9470000000001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83</v>
      </c>
      <c r="F44" s="86">
        <v>38</v>
      </c>
      <c r="G44" s="86">
        <v>0</v>
      </c>
      <c r="H44" s="87">
        <v>0</v>
      </c>
      <c r="I44" s="86">
        <v>14</v>
      </c>
      <c r="J44" s="88">
        <v>15</v>
      </c>
      <c r="K44" s="86">
        <v>70</v>
      </c>
      <c r="L44" s="86">
        <v>73</v>
      </c>
      <c r="M44" s="86">
        <v>76.869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96</v>
      </c>
      <c r="F45" s="86">
        <v>0</v>
      </c>
      <c r="G45" s="86">
        <v>0</v>
      </c>
      <c r="H45" s="87">
        <v>0</v>
      </c>
      <c r="I45" s="86">
        <v>0</v>
      </c>
      <c r="J45" s="88">
        <v>0</v>
      </c>
      <c r="K45" s="86">
        <v>450</v>
      </c>
      <c r="L45" s="86">
        <v>474</v>
      </c>
      <c r="M45" s="86">
        <v>499.12199999999996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1515</v>
      </c>
      <c r="F51" s="72">
        <f t="shared" ref="F51:M51" si="4">F52+F59+F62+F63+F64+F72+F73</f>
        <v>5</v>
      </c>
      <c r="G51" s="72">
        <f t="shared" si="4"/>
        <v>66</v>
      </c>
      <c r="H51" s="73">
        <f t="shared" si="4"/>
        <v>0</v>
      </c>
      <c r="I51" s="72">
        <f t="shared" si="4"/>
        <v>30</v>
      </c>
      <c r="J51" s="74">
        <f t="shared" si="4"/>
        <v>14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1500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1500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15</v>
      </c>
      <c r="F73" s="86">
        <f t="shared" ref="F73:M73" si="12">SUM(F74:F75)</f>
        <v>5</v>
      </c>
      <c r="G73" s="86">
        <f t="shared" si="12"/>
        <v>66</v>
      </c>
      <c r="H73" s="87">
        <f t="shared" si="12"/>
        <v>0</v>
      </c>
      <c r="I73" s="86">
        <f t="shared" si="12"/>
        <v>30</v>
      </c>
      <c r="J73" s="88">
        <f t="shared" si="12"/>
        <v>14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15</v>
      </c>
      <c r="F74" s="79">
        <v>5</v>
      </c>
      <c r="G74" s="79">
        <v>66</v>
      </c>
      <c r="H74" s="80">
        <v>0</v>
      </c>
      <c r="I74" s="79">
        <v>30</v>
      </c>
      <c r="J74" s="81">
        <v>14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412</v>
      </c>
      <c r="J77" s="74">
        <f t="shared" si="13"/>
        <v>413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291</v>
      </c>
      <c r="J81" s="88">
        <f t="shared" si="15"/>
        <v>291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291</v>
      </c>
      <c r="J83" s="95">
        <v>291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121</v>
      </c>
      <c r="J88" s="88">
        <v>122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35583</v>
      </c>
      <c r="F92" s="46">
        <f t="shared" ref="F92:M92" si="16">F4+F51+F77+F90</f>
        <v>33748</v>
      </c>
      <c r="G92" s="46">
        <f t="shared" si="16"/>
        <v>35994</v>
      </c>
      <c r="H92" s="47">
        <f t="shared" si="16"/>
        <v>89540</v>
      </c>
      <c r="I92" s="46">
        <f t="shared" si="16"/>
        <v>91862</v>
      </c>
      <c r="J92" s="48">
        <f t="shared" si="16"/>
        <v>88899</v>
      </c>
      <c r="K92" s="46">
        <f t="shared" si="16"/>
        <v>117174</v>
      </c>
      <c r="L92" s="46">
        <f t="shared" si="16"/>
        <v>84252</v>
      </c>
      <c r="M92" s="46">
        <f t="shared" si="16"/>
        <v>90941.356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>
      <selection activeCell="D11" sqref="D11"/>
    </sheetView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156</v>
      </c>
      <c r="F3" s="17" t="s">
        <v>157</v>
      </c>
      <c r="G3" s="17" t="s">
        <v>149</v>
      </c>
      <c r="H3" s="173" t="s">
        <v>158</v>
      </c>
      <c r="I3" s="174"/>
      <c r="J3" s="175"/>
      <c r="K3" s="17" t="s">
        <v>133</v>
      </c>
      <c r="L3" s="17" t="s">
        <v>130</v>
      </c>
      <c r="M3" s="17" t="s">
        <v>132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39584</v>
      </c>
      <c r="F4" s="72">
        <f t="shared" ref="F4:M4" si="0">F5+F8+F47</f>
        <v>39426</v>
      </c>
      <c r="G4" s="72">
        <f t="shared" si="0"/>
        <v>43812</v>
      </c>
      <c r="H4" s="73">
        <f t="shared" si="0"/>
        <v>55520</v>
      </c>
      <c r="I4" s="72">
        <f t="shared" si="0"/>
        <v>54710</v>
      </c>
      <c r="J4" s="74">
        <f t="shared" si="0"/>
        <v>53836</v>
      </c>
      <c r="K4" s="72">
        <f t="shared" si="0"/>
        <v>58142</v>
      </c>
      <c r="L4" s="72">
        <f t="shared" si="0"/>
        <v>66296</v>
      </c>
      <c r="M4" s="72">
        <f t="shared" si="0"/>
        <v>70766.687999999995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37631</v>
      </c>
      <c r="F5" s="100">
        <f t="shared" ref="F5:M5" si="1">SUM(F6:F7)</f>
        <v>38869</v>
      </c>
      <c r="G5" s="100">
        <f t="shared" si="1"/>
        <v>42032</v>
      </c>
      <c r="H5" s="101">
        <f t="shared" si="1"/>
        <v>50513</v>
      </c>
      <c r="I5" s="100">
        <f t="shared" si="1"/>
        <v>50493</v>
      </c>
      <c r="J5" s="102">
        <f t="shared" si="1"/>
        <v>49608</v>
      </c>
      <c r="K5" s="100">
        <f t="shared" si="1"/>
        <v>54244</v>
      </c>
      <c r="L5" s="100">
        <f t="shared" si="1"/>
        <v>62230</v>
      </c>
      <c r="M5" s="100">
        <f t="shared" si="1"/>
        <v>66485.19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32816</v>
      </c>
      <c r="F6" s="79">
        <v>33660</v>
      </c>
      <c r="G6" s="79">
        <v>42032</v>
      </c>
      <c r="H6" s="80">
        <v>45362</v>
      </c>
      <c r="I6" s="79">
        <v>45342</v>
      </c>
      <c r="J6" s="81">
        <v>39686</v>
      </c>
      <c r="K6" s="79">
        <v>46906</v>
      </c>
      <c r="L6" s="79">
        <v>53987</v>
      </c>
      <c r="M6" s="79">
        <v>57517.311000000002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4815</v>
      </c>
      <c r="F7" s="93">
        <v>5209</v>
      </c>
      <c r="G7" s="93">
        <v>0</v>
      </c>
      <c r="H7" s="94">
        <v>5151</v>
      </c>
      <c r="I7" s="93">
        <v>5151</v>
      </c>
      <c r="J7" s="95">
        <v>9922</v>
      </c>
      <c r="K7" s="93">
        <v>7338</v>
      </c>
      <c r="L7" s="93">
        <v>8243</v>
      </c>
      <c r="M7" s="93">
        <v>8967.878999999999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1953</v>
      </c>
      <c r="F8" s="100">
        <f t="shared" ref="F8:M8" si="2">SUM(F9:F46)</f>
        <v>557</v>
      </c>
      <c r="G8" s="100">
        <f t="shared" si="2"/>
        <v>1780</v>
      </c>
      <c r="H8" s="101">
        <f t="shared" si="2"/>
        <v>5007</v>
      </c>
      <c r="I8" s="100">
        <f t="shared" si="2"/>
        <v>4217</v>
      </c>
      <c r="J8" s="102">
        <f t="shared" si="2"/>
        <v>4228</v>
      </c>
      <c r="K8" s="100">
        <f t="shared" si="2"/>
        <v>3898</v>
      </c>
      <c r="L8" s="100">
        <f t="shared" si="2"/>
        <v>4066</v>
      </c>
      <c r="M8" s="100">
        <f t="shared" si="2"/>
        <v>4281.4979999999996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36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548</v>
      </c>
      <c r="F12" s="86">
        <v>516</v>
      </c>
      <c r="G12" s="86">
        <v>1098</v>
      </c>
      <c r="H12" s="87">
        <v>1150</v>
      </c>
      <c r="I12" s="86">
        <v>1150</v>
      </c>
      <c r="J12" s="88">
        <v>1150</v>
      </c>
      <c r="K12" s="86">
        <v>1210</v>
      </c>
      <c r="L12" s="86">
        <v>1262</v>
      </c>
      <c r="M12" s="86">
        <v>1328.886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3</v>
      </c>
      <c r="F13" s="86">
        <v>0</v>
      </c>
      <c r="G13" s="86">
        <v>6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</v>
      </c>
      <c r="F14" s="86">
        <v>0</v>
      </c>
      <c r="G14" s="86">
        <v>0</v>
      </c>
      <c r="H14" s="87">
        <v>0</v>
      </c>
      <c r="I14" s="86">
        <v>0</v>
      </c>
      <c r="J14" s="88">
        <v>0</v>
      </c>
      <c r="K14" s="86">
        <v>30</v>
      </c>
      <c r="L14" s="86">
        <v>32</v>
      </c>
      <c r="M14" s="86">
        <v>33.695999999999998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202</v>
      </c>
      <c r="F16" s="86">
        <v>0</v>
      </c>
      <c r="G16" s="86">
        <v>610</v>
      </c>
      <c r="H16" s="87">
        <v>240</v>
      </c>
      <c r="I16" s="86">
        <v>1440</v>
      </c>
      <c r="J16" s="88">
        <v>1440</v>
      </c>
      <c r="K16" s="86">
        <v>200</v>
      </c>
      <c r="L16" s="86">
        <v>200</v>
      </c>
      <c r="M16" s="86">
        <v>210.6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664</v>
      </c>
      <c r="F17" s="86">
        <v>0</v>
      </c>
      <c r="G17" s="86">
        <v>8</v>
      </c>
      <c r="H17" s="87">
        <v>3547</v>
      </c>
      <c r="I17" s="86">
        <v>1400</v>
      </c>
      <c r="J17" s="88">
        <v>1229</v>
      </c>
      <c r="K17" s="86">
        <v>839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19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60</v>
      </c>
      <c r="F38" s="86">
        <v>41</v>
      </c>
      <c r="G38" s="86">
        <v>0</v>
      </c>
      <c r="H38" s="87">
        <v>70</v>
      </c>
      <c r="I38" s="86">
        <v>70</v>
      </c>
      <c r="J38" s="88">
        <v>70</v>
      </c>
      <c r="K38" s="86">
        <v>73</v>
      </c>
      <c r="L38" s="86">
        <v>76</v>
      </c>
      <c r="M38" s="86">
        <v>80.027999999999992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39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314</v>
      </c>
      <c r="F42" s="86">
        <v>0</v>
      </c>
      <c r="G42" s="86">
        <v>35</v>
      </c>
      <c r="H42" s="87">
        <v>0</v>
      </c>
      <c r="I42" s="86">
        <v>90</v>
      </c>
      <c r="J42" s="88">
        <v>58</v>
      </c>
      <c r="K42" s="86">
        <v>230</v>
      </c>
      <c r="L42" s="86">
        <v>242</v>
      </c>
      <c r="M42" s="86">
        <v>254.82599999999999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67</v>
      </c>
      <c r="J43" s="88">
        <v>237</v>
      </c>
      <c r="K43" s="86">
        <v>1060</v>
      </c>
      <c r="L43" s="86">
        <v>1995</v>
      </c>
      <c r="M43" s="86">
        <v>2100.7349999999997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54</v>
      </c>
      <c r="F44" s="86">
        <v>0</v>
      </c>
      <c r="G44" s="86">
        <v>23</v>
      </c>
      <c r="H44" s="87">
        <v>0</v>
      </c>
      <c r="I44" s="86">
        <v>0</v>
      </c>
      <c r="J44" s="88">
        <v>44</v>
      </c>
      <c r="K44" s="86">
        <v>56</v>
      </c>
      <c r="L44" s="86">
        <v>59</v>
      </c>
      <c r="M44" s="86">
        <v>62.126999999999995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9</v>
      </c>
      <c r="F45" s="86">
        <v>0</v>
      </c>
      <c r="G45" s="86">
        <v>0</v>
      </c>
      <c r="H45" s="87">
        <v>0</v>
      </c>
      <c r="I45" s="86">
        <v>0</v>
      </c>
      <c r="J45" s="88">
        <v>0</v>
      </c>
      <c r="K45" s="86">
        <v>200</v>
      </c>
      <c r="L45" s="86">
        <v>200</v>
      </c>
      <c r="M45" s="86">
        <v>210.6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12</v>
      </c>
      <c r="H51" s="73">
        <f t="shared" si="4"/>
        <v>0</v>
      </c>
      <c r="I51" s="72">
        <f t="shared" si="4"/>
        <v>20</v>
      </c>
      <c r="J51" s="74">
        <f t="shared" si="4"/>
        <v>14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12</v>
      </c>
      <c r="H73" s="87">
        <f t="shared" si="12"/>
        <v>0</v>
      </c>
      <c r="I73" s="86">
        <f t="shared" si="12"/>
        <v>20</v>
      </c>
      <c r="J73" s="88">
        <f t="shared" si="12"/>
        <v>14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12</v>
      </c>
      <c r="H74" s="80">
        <v>0</v>
      </c>
      <c r="I74" s="79">
        <v>20</v>
      </c>
      <c r="J74" s="81">
        <v>14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69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69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69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39584</v>
      </c>
      <c r="F92" s="46">
        <f t="shared" ref="F92:M92" si="16">F4+F51+F77+F90</f>
        <v>39426</v>
      </c>
      <c r="G92" s="46">
        <f t="shared" si="16"/>
        <v>43824</v>
      </c>
      <c r="H92" s="47">
        <f t="shared" si="16"/>
        <v>55520</v>
      </c>
      <c r="I92" s="46">
        <f t="shared" si="16"/>
        <v>54730</v>
      </c>
      <c r="J92" s="48">
        <f t="shared" si="16"/>
        <v>53919</v>
      </c>
      <c r="K92" s="46">
        <f t="shared" si="16"/>
        <v>58142</v>
      </c>
      <c r="L92" s="46">
        <f t="shared" si="16"/>
        <v>66296</v>
      </c>
      <c r="M92" s="46">
        <f t="shared" si="16"/>
        <v>70766.687999999995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166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156</v>
      </c>
      <c r="D3" s="17" t="s">
        <v>157</v>
      </c>
      <c r="E3" s="17" t="s">
        <v>149</v>
      </c>
      <c r="F3" s="173" t="s">
        <v>158</v>
      </c>
      <c r="G3" s="174"/>
      <c r="H3" s="175"/>
      <c r="I3" s="17" t="s">
        <v>133</v>
      </c>
      <c r="J3" s="17" t="s">
        <v>130</v>
      </c>
      <c r="K3" s="17" t="s">
        <v>132</v>
      </c>
      <c r="Z3" s="54" t="s">
        <v>32</v>
      </c>
    </row>
    <row r="4" spans="1:27" s="14" customFormat="1" ht="12.75" customHeight="1" x14ac:dyDescent="0.25">
      <c r="A4" s="25"/>
      <c r="B4" s="55" t="s">
        <v>160</v>
      </c>
      <c r="C4" s="33">
        <v>55722</v>
      </c>
      <c r="D4" s="33">
        <v>47417</v>
      </c>
      <c r="E4" s="33">
        <v>59768</v>
      </c>
      <c r="F4" s="27">
        <v>72601</v>
      </c>
      <c r="G4" s="28">
        <v>75522</v>
      </c>
      <c r="H4" s="29">
        <v>78728</v>
      </c>
      <c r="I4" s="33">
        <v>95852</v>
      </c>
      <c r="J4" s="33">
        <v>100990</v>
      </c>
      <c r="K4" s="33">
        <v>105564.46999999999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125</v>
      </c>
      <c r="C5" s="33">
        <v>78539</v>
      </c>
      <c r="D5" s="33">
        <v>83893</v>
      </c>
      <c r="E5" s="33">
        <v>85341</v>
      </c>
      <c r="F5" s="32">
        <v>102631</v>
      </c>
      <c r="G5" s="33">
        <v>100309</v>
      </c>
      <c r="H5" s="34">
        <v>93290</v>
      </c>
      <c r="I5" s="33">
        <v>141606</v>
      </c>
      <c r="J5" s="33">
        <v>150785</v>
      </c>
      <c r="K5" s="33">
        <v>157106.60499999998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124</v>
      </c>
      <c r="C6" s="33">
        <v>35583</v>
      </c>
      <c r="D6" s="33">
        <v>33748</v>
      </c>
      <c r="E6" s="33">
        <v>35994</v>
      </c>
      <c r="F6" s="32">
        <v>89540</v>
      </c>
      <c r="G6" s="33">
        <v>91862</v>
      </c>
      <c r="H6" s="34">
        <v>88899</v>
      </c>
      <c r="I6" s="33">
        <v>117174</v>
      </c>
      <c r="J6" s="33">
        <v>84252</v>
      </c>
      <c r="K6" s="33">
        <v>90941.356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123</v>
      </c>
      <c r="C7" s="33">
        <v>39584</v>
      </c>
      <c r="D7" s="33">
        <v>39426</v>
      </c>
      <c r="E7" s="33">
        <v>43824</v>
      </c>
      <c r="F7" s="32">
        <v>55520</v>
      </c>
      <c r="G7" s="33">
        <v>54730</v>
      </c>
      <c r="H7" s="34">
        <v>53919</v>
      </c>
      <c r="I7" s="33">
        <v>58142</v>
      </c>
      <c r="J7" s="33">
        <v>66296</v>
      </c>
      <c r="K7" s="33">
        <v>70766.687999999995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122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164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159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161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162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163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129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128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131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127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126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209428</v>
      </c>
      <c r="D19" s="46">
        <f t="shared" ref="D19:K19" si="1">SUM(D4:D18)</f>
        <v>204484</v>
      </c>
      <c r="E19" s="46">
        <f t="shared" si="1"/>
        <v>224927</v>
      </c>
      <c r="F19" s="47">
        <f t="shared" si="1"/>
        <v>320292</v>
      </c>
      <c r="G19" s="46">
        <f t="shared" si="1"/>
        <v>322423</v>
      </c>
      <c r="H19" s="48">
        <f t="shared" si="1"/>
        <v>314836</v>
      </c>
      <c r="I19" s="46">
        <f t="shared" si="1"/>
        <v>412774</v>
      </c>
      <c r="J19" s="46">
        <f t="shared" si="1"/>
        <v>402323</v>
      </c>
      <c r="K19" s="46">
        <f t="shared" si="1"/>
        <v>424379.11899999995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156</v>
      </c>
      <c r="D3" s="17" t="s">
        <v>157</v>
      </c>
      <c r="E3" s="17" t="s">
        <v>149</v>
      </c>
      <c r="F3" s="173" t="s">
        <v>158</v>
      </c>
      <c r="G3" s="174"/>
      <c r="H3" s="175"/>
      <c r="I3" s="17" t="s">
        <v>133</v>
      </c>
      <c r="J3" s="17" t="s">
        <v>130</v>
      </c>
      <c r="K3" s="17" t="s">
        <v>132</v>
      </c>
    </row>
    <row r="4" spans="1:27" s="23" customFormat="1" ht="12.75" customHeight="1" x14ac:dyDescent="0.25">
      <c r="A4" s="18"/>
      <c r="B4" s="19" t="s">
        <v>6</v>
      </c>
      <c r="C4" s="20">
        <f>SUM(C5:C7)</f>
        <v>154467</v>
      </c>
      <c r="D4" s="20">
        <f t="shared" ref="D4:K4" si="0">SUM(D5:D7)</f>
        <v>151595</v>
      </c>
      <c r="E4" s="20">
        <f t="shared" si="0"/>
        <v>173246</v>
      </c>
      <c r="F4" s="21">
        <f t="shared" si="0"/>
        <v>268986</v>
      </c>
      <c r="G4" s="20">
        <f t="shared" si="0"/>
        <v>268690</v>
      </c>
      <c r="H4" s="22">
        <f t="shared" si="0"/>
        <v>262563</v>
      </c>
      <c r="I4" s="20">
        <f t="shared" si="0"/>
        <v>361863</v>
      </c>
      <c r="J4" s="20">
        <f t="shared" si="0"/>
        <v>351370</v>
      </c>
      <c r="K4" s="20">
        <f t="shared" si="0"/>
        <v>370725.61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126878</v>
      </c>
      <c r="D5" s="28">
        <v>126663</v>
      </c>
      <c r="E5" s="28">
        <v>141098</v>
      </c>
      <c r="F5" s="27">
        <v>188365</v>
      </c>
      <c r="G5" s="28">
        <v>188241</v>
      </c>
      <c r="H5" s="29">
        <v>180579</v>
      </c>
      <c r="I5" s="28">
        <v>244877</v>
      </c>
      <c r="J5" s="28">
        <v>267075</v>
      </c>
      <c r="K5" s="29">
        <v>281827.97499999998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27589</v>
      </c>
      <c r="D6" s="33">
        <v>24867</v>
      </c>
      <c r="E6" s="33">
        <v>32148</v>
      </c>
      <c r="F6" s="32">
        <v>80621</v>
      </c>
      <c r="G6" s="33">
        <v>80449</v>
      </c>
      <c r="H6" s="34">
        <v>81984</v>
      </c>
      <c r="I6" s="33">
        <v>116986</v>
      </c>
      <c r="J6" s="33">
        <v>84295</v>
      </c>
      <c r="K6" s="34">
        <v>88897.634999999995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65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51522</v>
      </c>
      <c r="D8" s="20">
        <f t="shared" ref="D8:K8" si="1">SUM(D9:D15)</f>
        <v>50027</v>
      </c>
      <c r="E8" s="20">
        <f t="shared" si="1"/>
        <v>50108</v>
      </c>
      <c r="F8" s="21">
        <f t="shared" si="1"/>
        <v>50000</v>
      </c>
      <c r="G8" s="20">
        <f t="shared" si="1"/>
        <v>50124</v>
      </c>
      <c r="H8" s="22">
        <f t="shared" si="1"/>
        <v>50110</v>
      </c>
      <c r="I8" s="20">
        <f t="shared" si="1"/>
        <v>50000</v>
      </c>
      <c r="J8" s="20">
        <f t="shared" si="1"/>
        <v>50000</v>
      </c>
      <c r="K8" s="20">
        <f t="shared" si="1"/>
        <v>52650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51500</v>
      </c>
      <c r="D10" s="33">
        <v>50000</v>
      </c>
      <c r="E10" s="33">
        <v>50000</v>
      </c>
      <c r="F10" s="32">
        <v>50000</v>
      </c>
      <c r="G10" s="33">
        <v>50000</v>
      </c>
      <c r="H10" s="34">
        <v>50000</v>
      </c>
      <c r="I10" s="33">
        <v>50000</v>
      </c>
      <c r="J10" s="33">
        <v>50000</v>
      </c>
      <c r="K10" s="34">
        <v>52650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2</v>
      </c>
      <c r="E13" s="33">
        <v>0</v>
      </c>
      <c r="F13" s="32">
        <v>0</v>
      </c>
      <c r="G13" s="33">
        <v>0</v>
      </c>
      <c r="H13" s="34">
        <v>2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22</v>
      </c>
      <c r="D15" s="36">
        <v>25</v>
      </c>
      <c r="E15" s="36">
        <v>108</v>
      </c>
      <c r="F15" s="35">
        <v>0</v>
      </c>
      <c r="G15" s="36">
        <v>124</v>
      </c>
      <c r="H15" s="37">
        <v>108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44</v>
      </c>
      <c r="D16" s="20">
        <f t="shared" ref="D16:K16" si="2">SUM(D17:D23)</f>
        <v>2426</v>
      </c>
      <c r="E16" s="20">
        <f t="shared" si="2"/>
        <v>1573</v>
      </c>
      <c r="F16" s="21">
        <f t="shared" si="2"/>
        <v>1306</v>
      </c>
      <c r="G16" s="20">
        <f t="shared" si="2"/>
        <v>3609</v>
      </c>
      <c r="H16" s="22">
        <f t="shared" si="2"/>
        <v>2163</v>
      </c>
      <c r="I16" s="20">
        <f t="shared" si="2"/>
        <v>911</v>
      </c>
      <c r="J16" s="20">
        <f t="shared" si="2"/>
        <v>953</v>
      </c>
      <c r="K16" s="20">
        <f t="shared" si="2"/>
        <v>1003.5089999999999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1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44</v>
      </c>
      <c r="D18" s="33">
        <v>2426</v>
      </c>
      <c r="E18" s="33">
        <v>1559</v>
      </c>
      <c r="F18" s="32">
        <v>1306</v>
      </c>
      <c r="G18" s="33">
        <v>3467</v>
      </c>
      <c r="H18" s="34">
        <v>2019</v>
      </c>
      <c r="I18" s="33">
        <v>911</v>
      </c>
      <c r="J18" s="33">
        <v>953</v>
      </c>
      <c r="K18" s="34">
        <v>1003.5089999999999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14</v>
      </c>
      <c r="F23" s="35">
        <v>0</v>
      </c>
      <c r="G23" s="36">
        <v>142</v>
      </c>
      <c r="H23" s="37">
        <v>143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3395</v>
      </c>
      <c r="D24" s="20">
        <v>436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209428</v>
      </c>
      <c r="D26" s="46">
        <f t="shared" ref="D26:K26" si="3">+D4+D8+D16+D24</f>
        <v>204484</v>
      </c>
      <c r="E26" s="46">
        <f t="shared" si="3"/>
        <v>224927</v>
      </c>
      <c r="F26" s="47">
        <f t="shared" si="3"/>
        <v>320292</v>
      </c>
      <c r="G26" s="46">
        <f t="shared" si="3"/>
        <v>322423</v>
      </c>
      <c r="H26" s="48">
        <f t="shared" si="3"/>
        <v>314836</v>
      </c>
      <c r="I26" s="46">
        <f t="shared" si="3"/>
        <v>412774</v>
      </c>
      <c r="J26" s="46">
        <f t="shared" si="3"/>
        <v>402323</v>
      </c>
      <c r="K26" s="46">
        <f t="shared" si="3"/>
        <v>424379.11900000001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168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156</v>
      </c>
      <c r="D3" s="17" t="s">
        <v>157</v>
      </c>
      <c r="E3" s="17" t="s">
        <v>149</v>
      </c>
      <c r="F3" s="173" t="s">
        <v>158</v>
      </c>
      <c r="G3" s="174"/>
      <c r="H3" s="175"/>
      <c r="I3" s="17" t="s">
        <v>133</v>
      </c>
      <c r="J3" s="17" t="s">
        <v>130</v>
      </c>
      <c r="K3" s="17" t="s">
        <v>132</v>
      </c>
      <c r="Z3" s="54" t="s">
        <v>32</v>
      </c>
    </row>
    <row r="4" spans="1:27" s="14" customFormat="1" ht="12.75" customHeight="1" x14ac:dyDescent="0.25">
      <c r="A4" s="25"/>
      <c r="B4" s="56" t="s">
        <v>152</v>
      </c>
      <c r="C4" s="33">
        <v>6013</v>
      </c>
      <c r="D4" s="33">
        <v>6715</v>
      </c>
      <c r="E4" s="33">
        <v>6385</v>
      </c>
      <c r="F4" s="27">
        <v>6665</v>
      </c>
      <c r="G4" s="28">
        <v>6465</v>
      </c>
      <c r="H4" s="29">
        <v>7173</v>
      </c>
      <c r="I4" s="33">
        <v>7386</v>
      </c>
      <c r="J4" s="33">
        <v>7719</v>
      </c>
      <c r="K4" s="33">
        <v>8188.1069999999991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153</v>
      </c>
      <c r="C5" s="33">
        <v>2679</v>
      </c>
      <c r="D5" s="33">
        <v>2376</v>
      </c>
      <c r="E5" s="33">
        <v>6607</v>
      </c>
      <c r="F5" s="32">
        <v>8444</v>
      </c>
      <c r="G5" s="33">
        <v>8674</v>
      </c>
      <c r="H5" s="34">
        <v>8237</v>
      </c>
      <c r="I5" s="33">
        <v>14391</v>
      </c>
      <c r="J5" s="33">
        <v>15523</v>
      </c>
      <c r="K5" s="33">
        <v>16564.719000000001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154</v>
      </c>
      <c r="C6" s="33">
        <v>35445</v>
      </c>
      <c r="D6" s="33">
        <v>24901</v>
      </c>
      <c r="E6" s="33">
        <v>29891</v>
      </c>
      <c r="F6" s="32">
        <v>34525</v>
      </c>
      <c r="G6" s="33">
        <v>39934</v>
      </c>
      <c r="H6" s="34">
        <v>42541</v>
      </c>
      <c r="I6" s="33">
        <v>52968</v>
      </c>
      <c r="J6" s="33">
        <v>55703</v>
      </c>
      <c r="K6" s="33">
        <v>57358.258999999998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155</v>
      </c>
      <c r="C7" s="33">
        <v>11585</v>
      </c>
      <c r="D7" s="33">
        <v>13425</v>
      </c>
      <c r="E7" s="33">
        <v>16885</v>
      </c>
      <c r="F7" s="32">
        <v>22967</v>
      </c>
      <c r="G7" s="33">
        <v>20449</v>
      </c>
      <c r="H7" s="34">
        <v>20777</v>
      </c>
      <c r="I7" s="33">
        <v>21107</v>
      </c>
      <c r="J7" s="33">
        <v>22045</v>
      </c>
      <c r="K7" s="33">
        <v>23453.384999999998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55722</v>
      </c>
      <c r="D19" s="46">
        <f t="shared" ref="D19:K19" si="1">SUM(D4:D18)</f>
        <v>47417</v>
      </c>
      <c r="E19" s="46">
        <f t="shared" si="1"/>
        <v>59768</v>
      </c>
      <c r="F19" s="47">
        <f t="shared" si="1"/>
        <v>72601</v>
      </c>
      <c r="G19" s="46">
        <f t="shared" si="1"/>
        <v>75522</v>
      </c>
      <c r="H19" s="48">
        <f t="shared" si="1"/>
        <v>78728</v>
      </c>
      <c r="I19" s="46">
        <f t="shared" si="1"/>
        <v>95852</v>
      </c>
      <c r="J19" s="46">
        <f t="shared" si="1"/>
        <v>100990</v>
      </c>
      <c r="K19" s="46">
        <f t="shared" si="1"/>
        <v>105564.46999999999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169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156</v>
      </c>
      <c r="D3" s="17" t="s">
        <v>157</v>
      </c>
      <c r="E3" s="17" t="s">
        <v>149</v>
      </c>
      <c r="F3" s="173" t="s">
        <v>158</v>
      </c>
      <c r="G3" s="174"/>
      <c r="H3" s="175"/>
      <c r="I3" s="17" t="s">
        <v>133</v>
      </c>
      <c r="J3" s="17" t="s">
        <v>130</v>
      </c>
      <c r="K3" s="17" t="s">
        <v>132</v>
      </c>
    </row>
    <row r="4" spans="1:27" s="23" customFormat="1" ht="12.75" customHeight="1" x14ac:dyDescent="0.25">
      <c r="A4" s="18"/>
      <c r="B4" s="19" t="s">
        <v>6</v>
      </c>
      <c r="C4" s="20">
        <f>SUM(C5:C7)</f>
        <v>52276</v>
      </c>
      <c r="D4" s="20">
        <f t="shared" ref="D4:K4" si="0">SUM(D5:D7)</f>
        <v>44633</v>
      </c>
      <c r="E4" s="20">
        <f t="shared" si="0"/>
        <v>58195</v>
      </c>
      <c r="F4" s="21">
        <f t="shared" si="0"/>
        <v>71295</v>
      </c>
      <c r="G4" s="20">
        <f t="shared" si="0"/>
        <v>72271</v>
      </c>
      <c r="H4" s="22">
        <f t="shared" si="0"/>
        <v>76997</v>
      </c>
      <c r="I4" s="20">
        <f t="shared" si="0"/>
        <v>94941</v>
      </c>
      <c r="J4" s="20">
        <f t="shared" si="0"/>
        <v>100037</v>
      </c>
      <c r="K4" s="20">
        <f t="shared" si="0"/>
        <v>104560.96099999998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34139</v>
      </c>
      <c r="D5" s="28">
        <v>26539</v>
      </c>
      <c r="E5" s="28">
        <v>32629</v>
      </c>
      <c r="F5" s="27">
        <v>41022</v>
      </c>
      <c r="G5" s="28">
        <v>40968</v>
      </c>
      <c r="H5" s="29">
        <v>45485</v>
      </c>
      <c r="I5" s="28">
        <v>66568</v>
      </c>
      <c r="J5" s="28">
        <v>70610</v>
      </c>
      <c r="K5" s="29">
        <v>74370.329999999987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18137</v>
      </c>
      <c r="D6" s="33">
        <v>18029</v>
      </c>
      <c r="E6" s="33">
        <v>25566</v>
      </c>
      <c r="F6" s="32">
        <v>30273</v>
      </c>
      <c r="G6" s="33">
        <v>31303</v>
      </c>
      <c r="H6" s="34">
        <v>31512</v>
      </c>
      <c r="I6" s="33">
        <v>28373</v>
      </c>
      <c r="J6" s="33">
        <v>29427</v>
      </c>
      <c r="K6" s="34">
        <v>30190.630999999994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65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7</v>
      </c>
      <c r="D8" s="20">
        <f t="shared" ref="D8:K8" si="1">SUM(D9:D15)</f>
        <v>22</v>
      </c>
      <c r="E8" s="20">
        <f t="shared" si="1"/>
        <v>0</v>
      </c>
      <c r="F8" s="21">
        <f t="shared" si="1"/>
        <v>0</v>
      </c>
      <c r="G8" s="20">
        <f t="shared" si="1"/>
        <v>54</v>
      </c>
      <c r="H8" s="22">
        <f t="shared" si="1"/>
        <v>50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2</v>
      </c>
      <c r="E13" s="33">
        <v>0</v>
      </c>
      <c r="F13" s="32">
        <v>0</v>
      </c>
      <c r="G13" s="33">
        <v>0</v>
      </c>
      <c r="H13" s="34">
        <v>2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7</v>
      </c>
      <c r="D15" s="36">
        <v>20</v>
      </c>
      <c r="E15" s="36">
        <v>0</v>
      </c>
      <c r="F15" s="35">
        <v>0</v>
      </c>
      <c r="G15" s="36">
        <v>54</v>
      </c>
      <c r="H15" s="37">
        <v>48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44</v>
      </c>
      <c r="D16" s="20">
        <f t="shared" ref="D16:K16" si="2">SUM(D17:D23)</f>
        <v>2426</v>
      </c>
      <c r="E16" s="20">
        <f t="shared" si="2"/>
        <v>1573</v>
      </c>
      <c r="F16" s="21">
        <f t="shared" si="2"/>
        <v>1306</v>
      </c>
      <c r="G16" s="20">
        <f t="shared" si="2"/>
        <v>3197</v>
      </c>
      <c r="H16" s="22">
        <f t="shared" si="2"/>
        <v>1681</v>
      </c>
      <c r="I16" s="20">
        <f t="shared" si="2"/>
        <v>911</v>
      </c>
      <c r="J16" s="20">
        <f t="shared" si="2"/>
        <v>953</v>
      </c>
      <c r="K16" s="20">
        <f t="shared" si="2"/>
        <v>1003.5089999999999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1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44</v>
      </c>
      <c r="D18" s="33">
        <v>2426</v>
      </c>
      <c r="E18" s="33">
        <v>1559</v>
      </c>
      <c r="F18" s="32">
        <v>1306</v>
      </c>
      <c r="G18" s="33">
        <v>3176</v>
      </c>
      <c r="H18" s="34">
        <v>1659</v>
      </c>
      <c r="I18" s="33">
        <v>911</v>
      </c>
      <c r="J18" s="33">
        <v>953</v>
      </c>
      <c r="K18" s="34">
        <v>1003.5089999999999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14</v>
      </c>
      <c r="F23" s="35">
        <v>0</v>
      </c>
      <c r="G23" s="36">
        <v>21</v>
      </c>
      <c r="H23" s="37">
        <v>21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3395</v>
      </c>
      <c r="D24" s="20">
        <v>336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55722</v>
      </c>
      <c r="D26" s="46">
        <f t="shared" ref="D26:K26" si="3">+D4+D8+D16+D24</f>
        <v>47417</v>
      </c>
      <c r="E26" s="46">
        <f t="shared" si="3"/>
        <v>59768</v>
      </c>
      <c r="F26" s="47">
        <f t="shared" si="3"/>
        <v>72601</v>
      </c>
      <c r="G26" s="46">
        <f t="shared" si="3"/>
        <v>75522</v>
      </c>
      <c r="H26" s="48">
        <f t="shared" si="3"/>
        <v>78728</v>
      </c>
      <c r="I26" s="46">
        <f t="shared" si="3"/>
        <v>95852</v>
      </c>
      <c r="J26" s="46">
        <f t="shared" si="3"/>
        <v>100990</v>
      </c>
      <c r="K26" s="46">
        <f t="shared" si="3"/>
        <v>105564.46999999999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170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156</v>
      </c>
      <c r="D3" s="17" t="s">
        <v>157</v>
      </c>
      <c r="E3" s="17" t="s">
        <v>149</v>
      </c>
      <c r="F3" s="173" t="s">
        <v>158</v>
      </c>
      <c r="G3" s="174"/>
      <c r="H3" s="175"/>
      <c r="I3" s="17" t="s">
        <v>133</v>
      </c>
      <c r="J3" s="17" t="s">
        <v>130</v>
      </c>
      <c r="K3" s="17" t="s">
        <v>132</v>
      </c>
      <c r="Z3" s="54" t="s">
        <v>32</v>
      </c>
    </row>
    <row r="4" spans="1:27" s="14" customFormat="1" ht="12.75" customHeight="1" x14ac:dyDescent="0.25">
      <c r="A4" s="25"/>
      <c r="B4" s="56" t="s">
        <v>134</v>
      </c>
      <c r="C4" s="33">
        <v>51574</v>
      </c>
      <c r="D4" s="33">
        <v>51855</v>
      </c>
      <c r="E4" s="33">
        <v>52867</v>
      </c>
      <c r="F4" s="27">
        <v>57651</v>
      </c>
      <c r="G4" s="28">
        <v>54570</v>
      </c>
      <c r="H4" s="29">
        <v>55401</v>
      </c>
      <c r="I4" s="33">
        <v>79154</v>
      </c>
      <c r="J4" s="33">
        <v>82551</v>
      </c>
      <c r="K4" s="33">
        <v>85269.202999999994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135</v>
      </c>
      <c r="C5" s="33">
        <v>5081</v>
      </c>
      <c r="D5" s="33">
        <v>7925</v>
      </c>
      <c r="E5" s="33">
        <v>7610</v>
      </c>
      <c r="F5" s="32">
        <v>9293</v>
      </c>
      <c r="G5" s="33">
        <v>9554</v>
      </c>
      <c r="H5" s="34">
        <v>7736</v>
      </c>
      <c r="I5" s="33">
        <v>10176</v>
      </c>
      <c r="J5" s="33">
        <v>10489</v>
      </c>
      <c r="K5" s="33">
        <v>11236.916999999999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136</v>
      </c>
      <c r="C6" s="33">
        <v>6806</v>
      </c>
      <c r="D6" s="33">
        <v>10006</v>
      </c>
      <c r="E6" s="33">
        <v>10959</v>
      </c>
      <c r="F6" s="32">
        <v>17019</v>
      </c>
      <c r="G6" s="33">
        <v>17442</v>
      </c>
      <c r="H6" s="34">
        <v>13241</v>
      </c>
      <c r="I6" s="33">
        <v>22983</v>
      </c>
      <c r="J6" s="33">
        <v>25327</v>
      </c>
      <c r="K6" s="33">
        <v>26860.330999999998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137</v>
      </c>
      <c r="C7" s="33">
        <v>10799</v>
      </c>
      <c r="D7" s="33">
        <v>10587</v>
      </c>
      <c r="E7" s="33">
        <v>10921</v>
      </c>
      <c r="F7" s="32">
        <v>15579</v>
      </c>
      <c r="G7" s="33">
        <v>15654</v>
      </c>
      <c r="H7" s="34">
        <v>13829</v>
      </c>
      <c r="I7" s="33">
        <v>25828</v>
      </c>
      <c r="J7" s="33">
        <v>28691</v>
      </c>
      <c r="K7" s="33">
        <v>29624.623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138</v>
      </c>
      <c r="C8" s="33">
        <v>4279</v>
      </c>
      <c r="D8" s="33">
        <v>3520</v>
      </c>
      <c r="E8" s="33">
        <v>2984</v>
      </c>
      <c r="F8" s="32">
        <v>3089</v>
      </c>
      <c r="G8" s="33">
        <v>3089</v>
      </c>
      <c r="H8" s="34">
        <v>3083</v>
      </c>
      <c r="I8" s="33">
        <v>3465</v>
      </c>
      <c r="J8" s="33">
        <v>3727</v>
      </c>
      <c r="K8" s="33">
        <v>4115.5309999999999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SUM(C4:C8)</f>
        <v>78539</v>
      </c>
      <c r="D19" s="46">
        <f t="shared" ref="D19:K19" si="1">SUM(D4:D8)</f>
        <v>83893</v>
      </c>
      <c r="E19" s="46">
        <f t="shared" si="1"/>
        <v>85341</v>
      </c>
      <c r="F19" s="47">
        <f t="shared" si="1"/>
        <v>102631</v>
      </c>
      <c r="G19" s="46">
        <f t="shared" si="1"/>
        <v>100309</v>
      </c>
      <c r="H19" s="48">
        <f t="shared" si="1"/>
        <v>93290</v>
      </c>
      <c r="I19" s="46">
        <f t="shared" si="1"/>
        <v>141606</v>
      </c>
      <c r="J19" s="46">
        <f t="shared" si="1"/>
        <v>150785</v>
      </c>
      <c r="K19" s="46">
        <f t="shared" si="1"/>
        <v>157106.60499999998</v>
      </c>
      <c r="Z19" s="53">
        <f t="shared" si="0"/>
        <v>1</v>
      </c>
    </row>
    <row r="20" spans="1:26" s="14" customFormat="1" hidden="1" x14ac:dyDescent="0.25">
      <c r="A20" s="57"/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171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156</v>
      </c>
      <c r="D3" s="17" t="s">
        <v>157</v>
      </c>
      <c r="E3" s="17" t="s">
        <v>149</v>
      </c>
      <c r="F3" s="173" t="s">
        <v>158</v>
      </c>
      <c r="G3" s="174"/>
      <c r="H3" s="175"/>
      <c r="I3" s="17" t="s">
        <v>133</v>
      </c>
      <c r="J3" s="17" t="s">
        <v>130</v>
      </c>
      <c r="K3" s="17" t="s">
        <v>132</v>
      </c>
    </row>
    <row r="4" spans="1:27" s="23" customFormat="1" ht="12.75" customHeight="1" x14ac:dyDescent="0.25">
      <c r="A4" s="18"/>
      <c r="B4" s="19" t="s">
        <v>6</v>
      </c>
      <c r="C4" s="20">
        <f>SUM(C5:C7)</f>
        <v>28539</v>
      </c>
      <c r="D4" s="20">
        <f t="shared" ref="D4:K4" si="0">SUM(D5:D7)</f>
        <v>33793</v>
      </c>
      <c r="E4" s="20">
        <f t="shared" si="0"/>
        <v>35311</v>
      </c>
      <c r="F4" s="21">
        <f t="shared" si="0"/>
        <v>52631</v>
      </c>
      <c r="G4" s="20">
        <f t="shared" si="0"/>
        <v>50289</v>
      </c>
      <c r="H4" s="22">
        <f t="shared" si="0"/>
        <v>43258</v>
      </c>
      <c r="I4" s="20">
        <f t="shared" si="0"/>
        <v>91606</v>
      </c>
      <c r="J4" s="20">
        <f t="shared" si="0"/>
        <v>100785</v>
      </c>
      <c r="K4" s="20">
        <f t="shared" si="0"/>
        <v>104456.605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26756</v>
      </c>
      <c r="D5" s="28">
        <v>30305</v>
      </c>
      <c r="E5" s="28">
        <v>32594</v>
      </c>
      <c r="F5" s="27">
        <v>44959</v>
      </c>
      <c r="G5" s="28">
        <v>44939</v>
      </c>
      <c r="H5" s="29">
        <v>37912</v>
      </c>
      <c r="I5" s="28">
        <v>62263</v>
      </c>
      <c r="J5" s="28">
        <v>68077</v>
      </c>
      <c r="K5" s="29">
        <v>71864.080999999991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1783</v>
      </c>
      <c r="D6" s="33">
        <v>3488</v>
      </c>
      <c r="E6" s="33">
        <v>2717</v>
      </c>
      <c r="F6" s="32">
        <v>7672</v>
      </c>
      <c r="G6" s="33">
        <v>5350</v>
      </c>
      <c r="H6" s="34">
        <v>5346</v>
      </c>
      <c r="I6" s="33">
        <v>29343</v>
      </c>
      <c r="J6" s="33">
        <v>32708</v>
      </c>
      <c r="K6" s="34">
        <v>32592.524000000001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50000</v>
      </c>
      <c r="D8" s="20">
        <f t="shared" ref="D8:K8" si="1">SUM(D9:D15)</f>
        <v>50000</v>
      </c>
      <c r="E8" s="20">
        <f t="shared" si="1"/>
        <v>50030</v>
      </c>
      <c r="F8" s="21">
        <f t="shared" si="1"/>
        <v>50000</v>
      </c>
      <c r="G8" s="20">
        <f t="shared" si="1"/>
        <v>50020</v>
      </c>
      <c r="H8" s="22">
        <f t="shared" si="1"/>
        <v>50032</v>
      </c>
      <c r="I8" s="20">
        <f t="shared" si="1"/>
        <v>50000</v>
      </c>
      <c r="J8" s="20">
        <f t="shared" si="1"/>
        <v>50000</v>
      </c>
      <c r="K8" s="20">
        <f t="shared" si="1"/>
        <v>52650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50000</v>
      </c>
      <c r="D10" s="33">
        <v>50000</v>
      </c>
      <c r="E10" s="33">
        <v>50000</v>
      </c>
      <c r="F10" s="32">
        <v>50000</v>
      </c>
      <c r="G10" s="33">
        <v>50000</v>
      </c>
      <c r="H10" s="34">
        <v>50000</v>
      </c>
      <c r="I10" s="33">
        <v>50000</v>
      </c>
      <c r="J10" s="33">
        <v>50000</v>
      </c>
      <c r="K10" s="34">
        <v>52650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30</v>
      </c>
      <c r="F15" s="35">
        <v>0</v>
      </c>
      <c r="G15" s="36">
        <v>20</v>
      </c>
      <c r="H15" s="37">
        <v>32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100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78539</v>
      </c>
      <c r="D26" s="46">
        <f t="shared" ref="D26:K26" si="3">+D4+D8+D16+D24</f>
        <v>83893</v>
      </c>
      <c r="E26" s="46">
        <f t="shared" si="3"/>
        <v>85341</v>
      </c>
      <c r="F26" s="47">
        <f t="shared" si="3"/>
        <v>102631</v>
      </c>
      <c r="G26" s="46">
        <f t="shared" si="3"/>
        <v>100309</v>
      </c>
      <c r="H26" s="48">
        <f t="shared" si="3"/>
        <v>93290</v>
      </c>
      <c r="I26" s="46">
        <f t="shared" si="3"/>
        <v>141606</v>
      </c>
      <c r="J26" s="46">
        <f t="shared" si="3"/>
        <v>150785</v>
      </c>
      <c r="K26" s="46">
        <f t="shared" si="3"/>
        <v>157106.60499999998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172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156</v>
      </c>
      <c r="D3" s="17" t="s">
        <v>157</v>
      </c>
      <c r="E3" s="17" t="s">
        <v>149</v>
      </c>
      <c r="F3" s="173" t="s">
        <v>158</v>
      </c>
      <c r="G3" s="174"/>
      <c r="H3" s="175"/>
      <c r="I3" s="17" t="s">
        <v>133</v>
      </c>
      <c r="J3" s="17" t="s">
        <v>130</v>
      </c>
      <c r="K3" s="17" t="s">
        <v>132</v>
      </c>
      <c r="Z3" s="54" t="s">
        <v>32</v>
      </c>
    </row>
    <row r="4" spans="1:27" s="14" customFormat="1" ht="12.75" customHeight="1" x14ac:dyDescent="0.25">
      <c r="A4" s="25"/>
      <c r="B4" s="56" t="s">
        <v>139</v>
      </c>
      <c r="C4" s="33">
        <v>517</v>
      </c>
      <c r="D4" s="33">
        <v>857</v>
      </c>
      <c r="E4" s="33">
        <v>1746</v>
      </c>
      <c r="F4" s="27">
        <v>31955</v>
      </c>
      <c r="G4" s="28">
        <v>31955</v>
      </c>
      <c r="H4" s="29">
        <v>32278</v>
      </c>
      <c r="I4" s="33">
        <v>43349</v>
      </c>
      <c r="J4" s="33">
        <v>3464</v>
      </c>
      <c r="K4" s="33">
        <v>3687.5919999999996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140</v>
      </c>
      <c r="C5" s="33">
        <v>11494</v>
      </c>
      <c r="D5" s="33">
        <v>8429</v>
      </c>
      <c r="E5" s="33">
        <v>7587</v>
      </c>
      <c r="F5" s="32">
        <v>12481</v>
      </c>
      <c r="G5" s="33">
        <v>12481</v>
      </c>
      <c r="H5" s="34">
        <v>9936</v>
      </c>
      <c r="I5" s="33">
        <v>13847</v>
      </c>
      <c r="J5" s="33">
        <v>14787</v>
      </c>
      <c r="K5" s="33">
        <v>15809.710999999999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141</v>
      </c>
      <c r="C6" s="33">
        <v>2642</v>
      </c>
      <c r="D6" s="33">
        <v>3505</v>
      </c>
      <c r="E6" s="33">
        <v>3300</v>
      </c>
      <c r="F6" s="32">
        <v>12312</v>
      </c>
      <c r="G6" s="33">
        <v>12312</v>
      </c>
      <c r="H6" s="34">
        <v>7648</v>
      </c>
      <c r="I6" s="33">
        <v>19243</v>
      </c>
      <c r="J6" s="33">
        <v>20699</v>
      </c>
      <c r="K6" s="33">
        <v>21581.046999999999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142</v>
      </c>
      <c r="C7" s="33">
        <v>16885</v>
      </c>
      <c r="D7" s="33">
        <v>16532</v>
      </c>
      <c r="E7" s="33">
        <v>17958</v>
      </c>
      <c r="F7" s="32">
        <v>24991</v>
      </c>
      <c r="G7" s="33">
        <v>26901</v>
      </c>
      <c r="H7" s="34">
        <v>29956</v>
      </c>
      <c r="I7" s="33">
        <v>32412</v>
      </c>
      <c r="J7" s="33">
        <v>35902</v>
      </c>
      <c r="K7" s="33">
        <v>38044.805999999997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143</v>
      </c>
      <c r="C8" s="33">
        <v>4045</v>
      </c>
      <c r="D8" s="33">
        <v>4425</v>
      </c>
      <c r="E8" s="33">
        <v>5403</v>
      </c>
      <c r="F8" s="32">
        <v>7801</v>
      </c>
      <c r="G8" s="33">
        <v>8213</v>
      </c>
      <c r="H8" s="34">
        <v>9081</v>
      </c>
      <c r="I8" s="33">
        <v>8323</v>
      </c>
      <c r="J8" s="33">
        <v>9400</v>
      </c>
      <c r="K8" s="33">
        <v>11818.199999999999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35583</v>
      </c>
      <c r="D19" s="46">
        <f t="shared" ref="D19:K19" si="1">SUM(D4:D18)</f>
        <v>33748</v>
      </c>
      <c r="E19" s="46">
        <f t="shared" si="1"/>
        <v>35994</v>
      </c>
      <c r="F19" s="47">
        <f t="shared" si="1"/>
        <v>89540</v>
      </c>
      <c r="G19" s="46">
        <f t="shared" si="1"/>
        <v>91862</v>
      </c>
      <c r="H19" s="48">
        <f t="shared" si="1"/>
        <v>88899</v>
      </c>
      <c r="I19" s="46">
        <f t="shared" si="1"/>
        <v>117174</v>
      </c>
      <c r="J19" s="46">
        <f t="shared" si="1"/>
        <v>84252</v>
      </c>
      <c r="K19" s="46">
        <f t="shared" si="1"/>
        <v>90941.355999999985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156</v>
      </c>
      <c r="D3" s="17" t="s">
        <v>157</v>
      </c>
      <c r="E3" s="17" t="s">
        <v>149</v>
      </c>
      <c r="F3" s="173" t="s">
        <v>158</v>
      </c>
      <c r="G3" s="174"/>
      <c r="H3" s="175"/>
      <c r="I3" s="17" t="s">
        <v>133</v>
      </c>
      <c r="J3" s="17" t="s">
        <v>130</v>
      </c>
      <c r="K3" s="17" t="s">
        <v>132</v>
      </c>
    </row>
    <row r="4" spans="1:27" s="23" customFormat="1" ht="12.75" customHeight="1" x14ac:dyDescent="0.25">
      <c r="A4" s="18"/>
      <c r="B4" s="19" t="s">
        <v>6</v>
      </c>
      <c r="C4" s="20">
        <f>SUM(C5:C7)</f>
        <v>34068</v>
      </c>
      <c r="D4" s="20">
        <f t="shared" ref="D4:K4" si="0">SUM(D5:D7)</f>
        <v>33743</v>
      </c>
      <c r="E4" s="20">
        <f t="shared" si="0"/>
        <v>35928</v>
      </c>
      <c r="F4" s="21">
        <f t="shared" si="0"/>
        <v>89540</v>
      </c>
      <c r="G4" s="20">
        <f t="shared" si="0"/>
        <v>91420</v>
      </c>
      <c r="H4" s="22">
        <f t="shared" si="0"/>
        <v>88472</v>
      </c>
      <c r="I4" s="20">
        <f t="shared" si="0"/>
        <v>117174</v>
      </c>
      <c r="J4" s="20">
        <f t="shared" si="0"/>
        <v>84252</v>
      </c>
      <c r="K4" s="20">
        <f t="shared" si="0"/>
        <v>90941.356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28352</v>
      </c>
      <c r="D5" s="28">
        <v>30950</v>
      </c>
      <c r="E5" s="28">
        <v>33843</v>
      </c>
      <c r="F5" s="27">
        <v>51871</v>
      </c>
      <c r="G5" s="28">
        <v>51841</v>
      </c>
      <c r="H5" s="29">
        <v>47574</v>
      </c>
      <c r="I5" s="28">
        <v>61802</v>
      </c>
      <c r="J5" s="28">
        <v>66158</v>
      </c>
      <c r="K5" s="29">
        <v>69108.373999999996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5716</v>
      </c>
      <c r="D6" s="33">
        <v>2793</v>
      </c>
      <c r="E6" s="33">
        <v>2085</v>
      </c>
      <c r="F6" s="32">
        <v>37669</v>
      </c>
      <c r="G6" s="33">
        <v>39579</v>
      </c>
      <c r="H6" s="34">
        <v>40898</v>
      </c>
      <c r="I6" s="33">
        <v>55372</v>
      </c>
      <c r="J6" s="33">
        <v>18094</v>
      </c>
      <c r="K6" s="34">
        <v>21832.981999999996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1515</v>
      </c>
      <c r="D8" s="20">
        <f t="shared" ref="D8:K8" si="1">SUM(D9:D15)</f>
        <v>5</v>
      </c>
      <c r="E8" s="20">
        <f t="shared" si="1"/>
        <v>66</v>
      </c>
      <c r="F8" s="21">
        <f t="shared" si="1"/>
        <v>0</v>
      </c>
      <c r="G8" s="20">
        <f t="shared" si="1"/>
        <v>30</v>
      </c>
      <c r="H8" s="22">
        <f t="shared" si="1"/>
        <v>14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1500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15</v>
      </c>
      <c r="D15" s="36">
        <v>5</v>
      </c>
      <c r="E15" s="36">
        <v>66</v>
      </c>
      <c r="F15" s="35">
        <v>0</v>
      </c>
      <c r="G15" s="36">
        <v>30</v>
      </c>
      <c r="H15" s="37">
        <v>14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412</v>
      </c>
      <c r="H16" s="22">
        <f t="shared" si="2"/>
        <v>413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291</v>
      </c>
      <c r="H18" s="34">
        <v>291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121</v>
      </c>
      <c r="H23" s="37">
        <v>122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35583</v>
      </c>
      <c r="D26" s="46">
        <f t="shared" ref="D26:K26" si="3">+D4+D8+D16+D24</f>
        <v>33748</v>
      </c>
      <c r="E26" s="46">
        <f t="shared" si="3"/>
        <v>35994</v>
      </c>
      <c r="F26" s="47">
        <f t="shared" si="3"/>
        <v>89540</v>
      </c>
      <c r="G26" s="46">
        <f t="shared" si="3"/>
        <v>91862</v>
      </c>
      <c r="H26" s="48">
        <f t="shared" si="3"/>
        <v>88899</v>
      </c>
      <c r="I26" s="46">
        <f t="shared" si="3"/>
        <v>117174</v>
      </c>
      <c r="J26" s="46">
        <f t="shared" si="3"/>
        <v>84252</v>
      </c>
      <c r="K26" s="46">
        <f t="shared" si="3"/>
        <v>90941.356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B.1</vt:lpstr>
      <vt:lpstr>B.2</vt:lpstr>
      <vt:lpstr>B.2.1</vt:lpstr>
      <vt:lpstr>B.2.2</vt:lpstr>
      <vt:lpstr>B.2.3</vt:lpstr>
      <vt:lpstr>B.2.4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2014-05-29T13:03:17Z</dcterms:created>
  <dcterms:modified xsi:type="dcterms:W3CDTF">2014-05-30T08:47:12Z</dcterms:modified>
</cp:coreProperties>
</file>